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Charlie\Documents\LEKI\"/>
    </mc:Choice>
  </mc:AlternateContent>
  <workbookProtection workbookPassword="C6E7" lockStructure="1"/>
  <bookViews>
    <workbookView xWindow="0" yWindow="0" windowWidth="19200" windowHeight="6950"/>
  </bookViews>
  <sheets>
    <sheet name="Trek order Form" sheetId="1" r:id="rId1"/>
    <sheet name="Sheet1" sheetId="2" r:id="rId2"/>
  </sheets>
  <definedNames>
    <definedName name="BILLTO">'Trek order Form'!$A$2</definedName>
    <definedName name="_xlnm.Print_Area" localSheetId="0">'Trek order Form'!$A$1:$AF$195</definedName>
    <definedName name="SHIPTO">'Trek order Form'!$C$2</definedName>
    <definedName name="TERMS">#REF!</definedName>
    <definedName name="YESNO">'Trek order Form'!$AI$3:$AI$4</definedName>
  </definedNames>
  <calcPr calcId="162913" concurrentCalc="0"/>
</workbook>
</file>

<file path=xl/calcChain.xml><?xml version="1.0" encoding="utf-8"?>
<calcChain xmlns="http://schemas.openxmlformats.org/spreadsheetml/2006/main">
  <c r="AC20" i="1" l="1"/>
  <c r="AC21" i="1"/>
  <c r="AC22" i="1"/>
  <c r="AC23" i="1"/>
  <c r="AC25" i="1"/>
  <c r="AC26" i="1"/>
  <c r="AC27" i="1"/>
  <c r="AC28" i="1"/>
  <c r="AC29" i="1"/>
  <c r="AC30" i="1"/>
  <c r="AC32" i="1"/>
  <c r="AC33" i="1"/>
  <c r="AC34" i="1"/>
  <c r="AC36" i="1"/>
  <c r="AC37" i="1"/>
  <c r="AC38" i="1"/>
  <c r="AC40" i="1"/>
  <c r="AC41" i="1"/>
  <c r="AC42" i="1"/>
  <c r="AC43" i="1"/>
  <c r="AC44" i="1"/>
  <c r="AC45" i="1"/>
  <c r="AC47" i="1"/>
  <c r="AC48" i="1"/>
  <c r="AC49" i="1"/>
  <c r="AC50" i="1"/>
  <c r="AC51" i="1"/>
  <c r="AC53" i="1"/>
  <c r="AC59" i="1"/>
  <c r="AC60" i="1"/>
  <c r="AC61" i="1"/>
  <c r="AC62" i="1"/>
  <c r="AC63" i="1"/>
  <c r="AC64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42" i="1"/>
  <c r="AC143" i="1"/>
  <c r="AC144" i="1"/>
  <c r="AC145" i="1"/>
  <c r="AC146" i="1"/>
  <c r="AC147" i="1"/>
  <c r="AC148" i="1"/>
  <c r="AC149" i="1"/>
  <c r="AC150" i="1"/>
  <c r="AC151" i="1"/>
  <c r="AC152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7" i="1"/>
  <c r="AC178" i="1"/>
  <c r="AC179" i="1"/>
  <c r="AC180" i="1"/>
  <c r="AC181" i="1"/>
  <c r="AC182" i="1"/>
  <c r="AC183" i="1"/>
  <c r="AC184" i="1"/>
  <c r="AC186" i="1"/>
  <c r="AC187" i="1"/>
  <c r="AC188" i="1"/>
  <c r="AC189" i="1"/>
  <c r="AC190" i="1"/>
  <c r="AC191" i="1"/>
  <c r="AC19" i="1"/>
  <c r="AB19" i="1"/>
  <c r="AB56" i="1"/>
  <c r="AA20" i="1"/>
  <c r="AA21" i="1"/>
  <c r="AA22" i="1"/>
  <c r="AA23" i="1"/>
  <c r="AA25" i="1"/>
  <c r="AA26" i="1"/>
  <c r="AA27" i="1"/>
  <c r="AA28" i="1"/>
  <c r="AA29" i="1"/>
  <c r="AA30" i="1"/>
  <c r="AA32" i="1"/>
  <c r="AA33" i="1"/>
  <c r="AA34" i="1"/>
  <c r="AA36" i="1"/>
  <c r="AA37" i="1"/>
  <c r="AA38" i="1"/>
  <c r="AA40" i="1"/>
  <c r="AA41" i="1"/>
  <c r="AA42" i="1"/>
  <c r="AA43" i="1"/>
  <c r="AA44" i="1"/>
  <c r="AA45" i="1"/>
  <c r="AA47" i="1"/>
  <c r="AA48" i="1"/>
  <c r="AA49" i="1"/>
  <c r="AA50" i="1"/>
  <c r="AA51" i="1"/>
  <c r="AA53" i="1"/>
  <c r="AA59" i="1"/>
  <c r="AA60" i="1"/>
  <c r="AA61" i="1"/>
  <c r="AA62" i="1"/>
  <c r="AA63" i="1"/>
  <c r="AA64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3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42" i="1"/>
  <c r="AA143" i="1"/>
  <c r="AA144" i="1"/>
  <c r="AA145" i="1"/>
  <c r="AA146" i="1"/>
  <c r="AA147" i="1"/>
  <c r="AA148" i="1"/>
  <c r="AA149" i="1"/>
  <c r="AA150" i="1"/>
  <c r="AA151" i="1"/>
  <c r="AA152" i="1"/>
  <c r="AA154" i="1"/>
  <c r="AA155" i="1"/>
  <c r="AA156" i="1"/>
  <c r="AA157" i="1"/>
  <c r="AA158" i="1"/>
  <c r="AA159" i="1"/>
  <c r="AA160" i="1"/>
  <c r="AA161" i="1"/>
  <c r="AA162" i="1"/>
  <c r="AA163" i="1"/>
  <c r="AA164" i="1"/>
  <c r="AA165" i="1"/>
  <c r="AA166" i="1"/>
  <c r="AA167" i="1"/>
  <c r="AA168" i="1"/>
  <c r="AA169" i="1"/>
  <c r="AA170" i="1"/>
  <c r="AA171" i="1"/>
  <c r="AA172" i="1"/>
  <c r="AA173" i="1"/>
  <c r="AA174" i="1"/>
  <c r="AA175" i="1"/>
  <c r="AA177" i="1"/>
  <c r="AA178" i="1"/>
  <c r="AA179" i="1"/>
  <c r="AA180" i="1"/>
  <c r="AA181" i="1"/>
  <c r="AA182" i="1"/>
  <c r="AA183" i="1"/>
  <c r="AA184" i="1"/>
  <c r="AA186" i="1"/>
  <c r="AA187" i="1"/>
  <c r="AA188" i="1"/>
  <c r="AA189" i="1"/>
  <c r="AA190" i="1"/>
  <c r="AA191" i="1"/>
  <c r="AA19" i="1"/>
  <c r="Z19" i="1"/>
  <c r="Z56" i="1"/>
  <c r="Y20" i="1"/>
  <c r="Y21" i="1"/>
  <c r="Y22" i="1"/>
  <c r="Y23" i="1"/>
  <c r="Y25" i="1"/>
  <c r="Y26" i="1"/>
  <c r="Y27" i="1"/>
  <c r="Y28" i="1"/>
  <c r="Y29" i="1"/>
  <c r="Y30" i="1"/>
  <c r="Y32" i="1"/>
  <c r="Y33" i="1"/>
  <c r="Y34" i="1"/>
  <c r="Y36" i="1"/>
  <c r="Y37" i="1"/>
  <c r="Y38" i="1"/>
  <c r="Y40" i="1"/>
  <c r="Y41" i="1"/>
  <c r="Y42" i="1"/>
  <c r="Y43" i="1"/>
  <c r="Y44" i="1"/>
  <c r="Y45" i="1"/>
  <c r="Y47" i="1"/>
  <c r="Y48" i="1"/>
  <c r="Y49" i="1"/>
  <c r="Y50" i="1"/>
  <c r="Y51" i="1"/>
  <c r="Y53" i="1"/>
  <c r="Y59" i="1"/>
  <c r="Y60" i="1"/>
  <c r="Y61" i="1"/>
  <c r="Y62" i="1"/>
  <c r="Y63" i="1"/>
  <c r="Y64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42" i="1"/>
  <c r="Y143" i="1"/>
  <c r="Y144" i="1"/>
  <c r="Y145" i="1"/>
  <c r="Y146" i="1"/>
  <c r="Y147" i="1"/>
  <c r="Y148" i="1"/>
  <c r="Y149" i="1"/>
  <c r="Y150" i="1"/>
  <c r="Y151" i="1"/>
  <c r="Y152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7" i="1"/>
  <c r="Y178" i="1"/>
  <c r="Y179" i="1"/>
  <c r="Y180" i="1"/>
  <c r="Y181" i="1"/>
  <c r="Y182" i="1"/>
  <c r="Y183" i="1"/>
  <c r="Y184" i="1"/>
  <c r="Y186" i="1"/>
  <c r="Y187" i="1"/>
  <c r="Y188" i="1"/>
  <c r="Y189" i="1"/>
  <c r="Y190" i="1"/>
  <c r="Y191" i="1"/>
  <c r="Y19" i="1"/>
  <c r="X19" i="1"/>
  <c r="X56" i="1"/>
  <c r="U20" i="1"/>
  <c r="U21" i="1"/>
  <c r="U22" i="1"/>
  <c r="U23" i="1"/>
  <c r="U25" i="1"/>
  <c r="U26" i="1"/>
  <c r="U27" i="1"/>
  <c r="U28" i="1"/>
  <c r="U29" i="1"/>
  <c r="U30" i="1"/>
  <c r="U32" i="1"/>
  <c r="U33" i="1"/>
  <c r="U34" i="1"/>
  <c r="U36" i="1"/>
  <c r="U37" i="1"/>
  <c r="U38" i="1"/>
  <c r="U40" i="1"/>
  <c r="U41" i="1"/>
  <c r="U42" i="1"/>
  <c r="U43" i="1"/>
  <c r="U44" i="1"/>
  <c r="U45" i="1"/>
  <c r="U47" i="1"/>
  <c r="U48" i="1"/>
  <c r="U49" i="1"/>
  <c r="U50" i="1"/>
  <c r="U51" i="1"/>
  <c r="U53" i="1"/>
  <c r="U59" i="1"/>
  <c r="U60" i="1"/>
  <c r="U61" i="1"/>
  <c r="U62" i="1"/>
  <c r="U63" i="1"/>
  <c r="U64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42" i="1"/>
  <c r="U143" i="1"/>
  <c r="U144" i="1"/>
  <c r="U145" i="1"/>
  <c r="U146" i="1"/>
  <c r="U147" i="1"/>
  <c r="U148" i="1"/>
  <c r="U149" i="1"/>
  <c r="U150" i="1"/>
  <c r="U151" i="1"/>
  <c r="U152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7" i="1"/>
  <c r="U178" i="1"/>
  <c r="U179" i="1"/>
  <c r="U180" i="1"/>
  <c r="U181" i="1"/>
  <c r="U182" i="1"/>
  <c r="U183" i="1"/>
  <c r="U184" i="1"/>
  <c r="U186" i="1"/>
  <c r="U187" i="1"/>
  <c r="U188" i="1"/>
  <c r="U189" i="1"/>
  <c r="U190" i="1"/>
  <c r="U191" i="1"/>
  <c r="U19" i="1"/>
  <c r="T19" i="1"/>
  <c r="V56" i="1"/>
  <c r="S20" i="1"/>
  <c r="S21" i="1"/>
  <c r="S22" i="1"/>
  <c r="S23" i="1"/>
  <c r="S25" i="1"/>
  <c r="S26" i="1"/>
  <c r="S27" i="1"/>
  <c r="S28" i="1"/>
  <c r="S29" i="1"/>
  <c r="S30" i="1"/>
  <c r="S32" i="1"/>
  <c r="S33" i="1"/>
  <c r="S34" i="1"/>
  <c r="S36" i="1"/>
  <c r="S37" i="1"/>
  <c r="S38" i="1"/>
  <c r="S40" i="1"/>
  <c r="S41" i="1"/>
  <c r="S42" i="1"/>
  <c r="S43" i="1"/>
  <c r="S44" i="1"/>
  <c r="S45" i="1"/>
  <c r="S47" i="1"/>
  <c r="S48" i="1"/>
  <c r="S49" i="1"/>
  <c r="S50" i="1"/>
  <c r="S51" i="1"/>
  <c r="S53" i="1"/>
  <c r="S59" i="1"/>
  <c r="S60" i="1"/>
  <c r="S61" i="1"/>
  <c r="S62" i="1"/>
  <c r="S63" i="1"/>
  <c r="S64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42" i="1"/>
  <c r="S143" i="1"/>
  <c r="S144" i="1"/>
  <c r="S145" i="1"/>
  <c r="S146" i="1"/>
  <c r="S147" i="1"/>
  <c r="S148" i="1"/>
  <c r="S149" i="1"/>
  <c r="S150" i="1"/>
  <c r="S151" i="1"/>
  <c r="S152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7" i="1"/>
  <c r="S178" i="1"/>
  <c r="S179" i="1"/>
  <c r="S180" i="1"/>
  <c r="S181" i="1"/>
  <c r="S182" i="1"/>
  <c r="S183" i="1"/>
  <c r="S184" i="1"/>
  <c r="S186" i="1"/>
  <c r="S187" i="1"/>
  <c r="S188" i="1"/>
  <c r="S189" i="1"/>
  <c r="S190" i="1"/>
  <c r="S191" i="1"/>
  <c r="S19" i="1"/>
  <c r="R19" i="1"/>
  <c r="T56" i="1"/>
  <c r="G20" i="1"/>
  <c r="G21" i="1"/>
  <c r="G22" i="1"/>
  <c r="G23" i="1"/>
  <c r="G25" i="1"/>
  <c r="G26" i="1"/>
  <c r="G27" i="1"/>
  <c r="G28" i="1"/>
  <c r="G29" i="1"/>
  <c r="G30" i="1"/>
  <c r="G32" i="1"/>
  <c r="G33" i="1"/>
  <c r="G34" i="1"/>
  <c r="G36" i="1"/>
  <c r="G37" i="1"/>
  <c r="G38" i="1"/>
  <c r="G40" i="1"/>
  <c r="G41" i="1"/>
  <c r="G42" i="1"/>
  <c r="G43" i="1"/>
  <c r="G44" i="1"/>
  <c r="G45" i="1"/>
  <c r="G47" i="1"/>
  <c r="G48" i="1"/>
  <c r="G49" i="1"/>
  <c r="G50" i="1"/>
  <c r="G51" i="1"/>
  <c r="G53" i="1"/>
  <c r="G59" i="1"/>
  <c r="G60" i="1"/>
  <c r="G61" i="1"/>
  <c r="G62" i="1"/>
  <c r="G63" i="1"/>
  <c r="G64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42" i="1"/>
  <c r="G143" i="1"/>
  <c r="G144" i="1"/>
  <c r="G145" i="1"/>
  <c r="G146" i="1"/>
  <c r="G147" i="1"/>
  <c r="G148" i="1"/>
  <c r="G149" i="1"/>
  <c r="G150" i="1"/>
  <c r="G151" i="1"/>
  <c r="G152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7" i="1"/>
  <c r="G178" i="1"/>
  <c r="G179" i="1"/>
  <c r="G180" i="1"/>
  <c r="G181" i="1"/>
  <c r="G182" i="1"/>
  <c r="G183" i="1"/>
  <c r="G184" i="1"/>
  <c r="G186" i="1"/>
  <c r="G187" i="1"/>
  <c r="G188" i="1"/>
  <c r="G189" i="1"/>
  <c r="G190" i="1"/>
  <c r="G191" i="1"/>
  <c r="G19" i="1"/>
  <c r="F19" i="1"/>
  <c r="R56" i="1"/>
  <c r="O62" i="1"/>
  <c r="O20" i="1"/>
  <c r="O21" i="1"/>
  <c r="O22" i="1"/>
  <c r="O23" i="1"/>
  <c r="O25" i="1"/>
  <c r="O26" i="1"/>
  <c r="O27" i="1"/>
  <c r="O28" i="1"/>
  <c r="O29" i="1"/>
  <c r="O30" i="1"/>
  <c r="O32" i="1"/>
  <c r="O33" i="1"/>
  <c r="O34" i="1"/>
  <c r="O36" i="1"/>
  <c r="O37" i="1"/>
  <c r="O38" i="1"/>
  <c r="O40" i="1"/>
  <c r="O41" i="1"/>
  <c r="O42" i="1"/>
  <c r="O43" i="1"/>
  <c r="O44" i="1"/>
  <c r="O45" i="1"/>
  <c r="O47" i="1"/>
  <c r="O48" i="1"/>
  <c r="O49" i="1"/>
  <c r="O50" i="1"/>
  <c r="O51" i="1"/>
  <c r="O53" i="1"/>
  <c r="O59" i="1"/>
  <c r="O60" i="1"/>
  <c r="O61" i="1"/>
  <c r="O63" i="1"/>
  <c r="O64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42" i="1"/>
  <c r="O143" i="1"/>
  <c r="O144" i="1"/>
  <c r="O145" i="1"/>
  <c r="O146" i="1"/>
  <c r="O147" i="1"/>
  <c r="O148" i="1"/>
  <c r="O149" i="1"/>
  <c r="O150" i="1"/>
  <c r="O151" i="1"/>
  <c r="O152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7" i="1"/>
  <c r="O178" i="1"/>
  <c r="O179" i="1"/>
  <c r="O180" i="1"/>
  <c r="O181" i="1"/>
  <c r="O182" i="1"/>
  <c r="O183" i="1"/>
  <c r="O184" i="1"/>
  <c r="O186" i="1"/>
  <c r="O187" i="1"/>
  <c r="O188" i="1"/>
  <c r="O189" i="1"/>
  <c r="O190" i="1"/>
  <c r="O191" i="1"/>
  <c r="O19" i="1"/>
  <c r="N19" i="1"/>
  <c r="P56" i="1"/>
  <c r="N56" i="1"/>
  <c r="M62" i="1"/>
  <c r="M20" i="1"/>
  <c r="M21" i="1"/>
  <c r="M22" i="1"/>
  <c r="M23" i="1"/>
  <c r="M25" i="1"/>
  <c r="M26" i="1"/>
  <c r="M27" i="1"/>
  <c r="M28" i="1"/>
  <c r="M29" i="1"/>
  <c r="M30" i="1"/>
  <c r="M32" i="1"/>
  <c r="M33" i="1"/>
  <c r="M34" i="1"/>
  <c r="M36" i="1"/>
  <c r="M37" i="1"/>
  <c r="M38" i="1"/>
  <c r="M40" i="1"/>
  <c r="M41" i="1"/>
  <c r="M42" i="1"/>
  <c r="M43" i="1"/>
  <c r="M44" i="1"/>
  <c r="M45" i="1"/>
  <c r="M47" i="1"/>
  <c r="M48" i="1"/>
  <c r="M49" i="1"/>
  <c r="M50" i="1"/>
  <c r="M51" i="1"/>
  <c r="M53" i="1"/>
  <c r="M59" i="1"/>
  <c r="M60" i="1"/>
  <c r="M61" i="1"/>
  <c r="M63" i="1"/>
  <c r="M64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42" i="1"/>
  <c r="M143" i="1"/>
  <c r="M144" i="1"/>
  <c r="M145" i="1"/>
  <c r="M146" i="1"/>
  <c r="M147" i="1"/>
  <c r="M148" i="1"/>
  <c r="M149" i="1"/>
  <c r="M150" i="1"/>
  <c r="M151" i="1"/>
  <c r="M152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7" i="1"/>
  <c r="M178" i="1"/>
  <c r="M179" i="1"/>
  <c r="M180" i="1"/>
  <c r="M181" i="1"/>
  <c r="M182" i="1"/>
  <c r="M183" i="1"/>
  <c r="M184" i="1"/>
  <c r="M186" i="1"/>
  <c r="M187" i="1"/>
  <c r="M188" i="1"/>
  <c r="M189" i="1"/>
  <c r="M190" i="1"/>
  <c r="M191" i="1"/>
  <c r="M19" i="1"/>
  <c r="L19" i="1"/>
  <c r="L56" i="1"/>
  <c r="K62" i="1"/>
  <c r="K20" i="1"/>
  <c r="K21" i="1"/>
  <c r="K22" i="1"/>
  <c r="K23" i="1"/>
  <c r="K25" i="1"/>
  <c r="K26" i="1"/>
  <c r="K27" i="1"/>
  <c r="K28" i="1"/>
  <c r="K29" i="1"/>
  <c r="K30" i="1"/>
  <c r="K32" i="1"/>
  <c r="K33" i="1"/>
  <c r="K34" i="1"/>
  <c r="K36" i="1"/>
  <c r="K37" i="1"/>
  <c r="K38" i="1"/>
  <c r="K40" i="1"/>
  <c r="K41" i="1"/>
  <c r="K42" i="1"/>
  <c r="K43" i="1"/>
  <c r="K44" i="1"/>
  <c r="K45" i="1"/>
  <c r="K47" i="1"/>
  <c r="K48" i="1"/>
  <c r="K49" i="1"/>
  <c r="K50" i="1"/>
  <c r="K51" i="1"/>
  <c r="K53" i="1"/>
  <c r="K59" i="1"/>
  <c r="K60" i="1"/>
  <c r="K61" i="1"/>
  <c r="K63" i="1"/>
  <c r="K64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42" i="1"/>
  <c r="K143" i="1"/>
  <c r="K144" i="1"/>
  <c r="K145" i="1"/>
  <c r="K146" i="1"/>
  <c r="K147" i="1"/>
  <c r="K148" i="1"/>
  <c r="K149" i="1"/>
  <c r="K150" i="1"/>
  <c r="K151" i="1"/>
  <c r="K152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3" i="1"/>
  <c r="K184" i="1"/>
  <c r="K186" i="1"/>
  <c r="K187" i="1"/>
  <c r="K188" i="1"/>
  <c r="K189" i="1"/>
  <c r="K190" i="1"/>
  <c r="K191" i="1"/>
  <c r="K19" i="1"/>
  <c r="J19" i="1"/>
  <c r="J56" i="1"/>
  <c r="I62" i="1"/>
  <c r="I20" i="1"/>
  <c r="I21" i="1"/>
  <c r="I22" i="1"/>
  <c r="I23" i="1"/>
  <c r="I25" i="1"/>
  <c r="I26" i="1"/>
  <c r="I27" i="1"/>
  <c r="I28" i="1"/>
  <c r="I29" i="1"/>
  <c r="I30" i="1"/>
  <c r="I32" i="1"/>
  <c r="I33" i="1"/>
  <c r="I34" i="1"/>
  <c r="I36" i="1"/>
  <c r="I37" i="1"/>
  <c r="I38" i="1"/>
  <c r="I40" i="1"/>
  <c r="I41" i="1"/>
  <c r="I42" i="1"/>
  <c r="I43" i="1"/>
  <c r="I44" i="1"/>
  <c r="I45" i="1"/>
  <c r="I47" i="1"/>
  <c r="I48" i="1"/>
  <c r="I49" i="1"/>
  <c r="I50" i="1"/>
  <c r="I51" i="1"/>
  <c r="I53" i="1"/>
  <c r="I59" i="1"/>
  <c r="I60" i="1"/>
  <c r="I61" i="1"/>
  <c r="I63" i="1"/>
  <c r="I64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42" i="1"/>
  <c r="I143" i="1"/>
  <c r="I144" i="1"/>
  <c r="I145" i="1"/>
  <c r="I146" i="1"/>
  <c r="I147" i="1"/>
  <c r="I148" i="1"/>
  <c r="I149" i="1"/>
  <c r="I150" i="1"/>
  <c r="I151" i="1"/>
  <c r="I152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7" i="1"/>
  <c r="I178" i="1"/>
  <c r="I179" i="1"/>
  <c r="I180" i="1"/>
  <c r="I181" i="1"/>
  <c r="I182" i="1"/>
  <c r="I183" i="1"/>
  <c r="I184" i="1"/>
  <c r="I186" i="1"/>
  <c r="I187" i="1"/>
  <c r="I188" i="1"/>
  <c r="I189" i="1"/>
  <c r="I190" i="1"/>
  <c r="I191" i="1"/>
  <c r="I19" i="1"/>
  <c r="H19" i="1"/>
  <c r="H56" i="1"/>
  <c r="AA56" i="1"/>
  <c r="Y56" i="1"/>
  <c r="W56" i="1"/>
  <c r="U56" i="1"/>
  <c r="S56" i="1"/>
  <c r="Q56" i="1"/>
  <c r="O56" i="1"/>
  <c r="M56" i="1"/>
  <c r="K56" i="1"/>
  <c r="I56" i="1"/>
  <c r="F56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F138" i="1"/>
  <c r="W113" i="1"/>
  <c r="W20" i="1"/>
  <c r="W21" i="1"/>
  <c r="W22" i="1"/>
  <c r="W23" i="1"/>
  <c r="W25" i="1"/>
  <c r="W26" i="1"/>
  <c r="W27" i="1"/>
  <c r="W28" i="1"/>
  <c r="W29" i="1"/>
  <c r="W30" i="1"/>
  <c r="W32" i="1"/>
  <c r="W33" i="1"/>
  <c r="W34" i="1"/>
  <c r="W36" i="1"/>
  <c r="W37" i="1"/>
  <c r="W38" i="1"/>
  <c r="W40" i="1"/>
  <c r="W41" i="1"/>
  <c r="W42" i="1"/>
  <c r="W43" i="1"/>
  <c r="W44" i="1"/>
  <c r="W45" i="1"/>
  <c r="W47" i="1"/>
  <c r="W48" i="1"/>
  <c r="W49" i="1"/>
  <c r="W50" i="1"/>
  <c r="W51" i="1"/>
  <c r="W53" i="1"/>
  <c r="W59" i="1"/>
  <c r="W60" i="1"/>
  <c r="W61" i="1"/>
  <c r="W62" i="1"/>
  <c r="W63" i="1"/>
  <c r="W64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42" i="1"/>
  <c r="W143" i="1"/>
  <c r="W144" i="1"/>
  <c r="W145" i="1"/>
  <c r="W146" i="1"/>
  <c r="W147" i="1"/>
  <c r="W148" i="1"/>
  <c r="W149" i="1"/>
  <c r="W150" i="1"/>
  <c r="W151" i="1"/>
  <c r="W152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7" i="1"/>
  <c r="W178" i="1"/>
  <c r="W179" i="1"/>
  <c r="W180" i="1"/>
  <c r="W181" i="1"/>
  <c r="W182" i="1"/>
  <c r="W183" i="1"/>
  <c r="W184" i="1"/>
  <c r="W186" i="1"/>
  <c r="W187" i="1"/>
  <c r="W188" i="1"/>
  <c r="W189" i="1"/>
  <c r="W190" i="1"/>
  <c r="W191" i="1"/>
  <c r="W19" i="1"/>
  <c r="Q113" i="1"/>
  <c r="Q20" i="1"/>
  <c r="Q21" i="1"/>
  <c r="Q22" i="1"/>
  <c r="Q23" i="1"/>
  <c r="Q25" i="1"/>
  <c r="Q26" i="1"/>
  <c r="Q27" i="1"/>
  <c r="Q28" i="1"/>
  <c r="Q29" i="1"/>
  <c r="Q30" i="1"/>
  <c r="Q32" i="1"/>
  <c r="Q33" i="1"/>
  <c r="Q34" i="1"/>
  <c r="Q36" i="1"/>
  <c r="Q37" i="1"/>
  <c r="Q38" i="1"/>
  <c r="Q40" i="1"/>
  <c r="Q41" i="1"/>
  <c r="Q42" i="1"/>
  <c r="Q43" i="1"/>
  <c r="Q44" i="1"/>
  <c r="Q45" i="1"/>
  <c r="Q47" i="1"/>
  <c r="Q48" i="1"/>
  <c r="Q49" i="1"/>
  <c r="Q50" i="1"/>
  <c r="Q51" i="1"/>
  <c r="Q53" i="1"/>
  <c r="Q59" i="1"/>
  <c r="Q60" i="1"/>
  <c r="Q61" i="1"/>
  <c r="Q62" i="1"/>
  <c r="Q63" i="1"/>
  <c r="Q64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42" i="1"/>
  <c r="Q143" i="1"/>
  <c r="Q144" i="1"/>
  <c r="Q145" i="1"/>
  <c r="Q146" i="1"/>
  <c r="Q147" i="1"/>
  <c r="Q148" i="1"/>
  <c r="Q149" i="1"/>
  <c r="Q150" i="1"/>
  <c r="Q151" i="1"/>
  <c r="Q152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7" i="1"/>
  <c r="Q178" i="1"/>
  <c r="Q179" i="1"/>
  <c r="Q180" i="1"/>
  <c r="Q181" i="1"/>
  <c r="Q182" i="1"/>
  <c r="Q183" i="1"/>
  <c r="Q184" i="1"/>
  <c r="Q186" i="1"/>
  <c r="Q187" i="1"/>
  <c r="Q188" i="1"/>
  <c r="Q189" i="1"/>
  <c r="Q190" i="1"/>
  <c r="Q191" i="1"/>
  <c r="Q19" i="1"/>
  <c r="AD114" i="1"/>
  <c r="AD113" i="1"/>
  <c r="AB140" i="1"/>
  <c r="AE175" i="1"/>
  <c r="AE142" i="1"/>
  <c r="AE143" i="1"/>
  <c r="AE144" i="1"/>
  <c r="AE145" i="1"/>
  <c r="AE146" i="1"/>
  <c r="AE147" i="1"/>
  <c r="AE148" i="1"/>
  <c r="AE149" i="1"/>
  <c r="AE150" i="1"/>
  <c r="AE151" i="1"/>
  <c r="AE152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F175" i="1"/>
  <c r="AD142" i="1"/>
  <c r="AD147" i="1"/>
  <c r="AD146" i="1"/>
  <c r="AD145" i="1"/>
  <c r="AD144" i="1"/>
  <c r="AD143" i="1"/>
  <c r="AD137" i="1"/>
  <c r="AE101" i="1"/>
  <c r="AD101" i="1"/>
  <c r="AE25" i="1"/>
  <c r="AD25" i="1"/>
  <c r="AE87" i="1"/>
  <c r="AD87" i="1"/>
  <c r="AE88" i="1"/>
  <c r="AD88" i="1"/>
  <c r="AE184" i="1"/>
  <c r="AD184" i="1"/>
  <c r="AE183" i="1"/>
  <c r="AD183" i="1"/>
  <c r="AE182" i="1"/>
  <c r="AD182" i="1"/>
  <c r="AE181" i="1"/>
  <c r="AD181" i="1"/>
  <c r="AE180" i="1"/>
  <c r="AD180" i="1"/>
  <c r="AE179" i="1"/>
  <c r="AD179" i="1"/>
  <c r="AE178" i="1"/>
  <c r="AD178" i="1"/>
  <c r="AE177" i="1"/>
  <c r="AD177" i="1"/>
  <c r="AD175" i="1"/>
  <c r="AD174" i="1"/>
  <c r="AD173" i="1"/>
  <c r="AD172" i="1"/>
  <c r="AD171" i="1"/>
  <c r="AD170" i="1"/>
  <c r="AD169" i="1"/>
  <c r="AD168" i="1"/>
  <c r="AD167" i="1"/>
  <c r="AD166" i="1"/>
  <c r="AD165" i="1"/>
  <c r="AD164" i="1"/>
  <c r="AF185" i="1"/>
  <c r="AD163" i="1"/>
  <c r="AD162" i="1"/>
  <c r="AD161" i="1"/>
  <c r="AD159" i="1"/>
  <c r="AD158" i="1"/>
  <c r="AD157" i="1"/>
  <c r="AD156" i="1"/>
  <c r="AD155" i="1"/>
  <c r="AD132" i="1"/>
  <c r="AD131" i="1"/>
  <c r="AD130" i="1"/>
  <c r="AD129" i="1"/>
  <c r="AD128" i="1"/>
  <c r="AD126" i="1"/>
  <c r="AD125" i="1"/>
  <c r="AD124" i="1"/>
  <c r="AD123" i="1"/>
  <c r="AD122" i="1"/>
  <c r="AD136" i="1"/>
  <c r="AD135" i="1"/>
  <c r="AD134" i="1"/>
  <c r="AD120" i="1"/>
  <c r="AD119" i="1"/>
  <c r="AD118" i="1"/>
  <c r="AD117" i="1"/>
  <c r="AD116" i="1"/>
  <c r="AD160" i="1"/>
  <c r="AD154" i="1"/>
  <c r="AD133" i="1"/>
  <c r="AD127" i="1"/>
  <c r="AE75" i="1"/>
  <c r="AD75" i="1"/>
  <c r="AE74" i="1"/>
  <c r="AD74" i="1"/>
  <c r="AE51" i="1"/>
  <c r="AD51" i="1"/>
  <c r="AE38" i="1"/>
  <c r="AD38" i="1"/>
  <c r="AE37" i="1"/>
  <c r="AD37" i="1"/>
  <c r="AE36" i="1"/>
  <c r="AD36" i="1"/>
  <c r="AE34" i="1"/>
  <c r="AD34" i="1"/>
  <c r="AE191" i="1"/>
  <c r="AD191" i="1"/>
  <c r="AE190" i="1"/>
  <c r="AD190" i="1"/>
  <c r="AE189" i="1"/>
  <c r="AD189" i="1"/>
  <c r="AE188" i="1"/>
  <c r="AD188" i="1"/>
  <c r="AE187" i="1"/>
  <c r="AD187" i="1"/>
  <c r="AE186" i="1"/>
  <c r="AD186" i="1"/>
  <c r="AD152" i="1"/>
  <c r="AD151" i="1"/>
  <c r="AD150" i="1"/>
  <c r="AD149" i="1"/>
  <c r="AD148" i="1"/>
  <c r="AD121" i="1"/>
  <c r="AE85" i="1"/>
  <c r="AD85" i="1"/>
  <c r="AE86" i="1"/>
  <c r="AD86" i="1"/>
  <c r="AE89" i="1"/>
  <c r="AD89" i="1"/>
  <c r="AE90" i="1"/>
  <c r="AD90" i="1"/>
  <c r="AE91" i="1"/>
  <c r="AD91" i="1"/>
  <c r="AE92" i="1"/>
  <c r="AD92" i="1"/>
  <c r="AE93" i="1"/>
  <c r="AD93" i="1"/>
  <c r="AE94" i="1"/>
  <c r="AD94" i="1"/>
  <c r="AE95" i="1"/>
  <c r="AD95" i="1"/>
  <c r="AE96" i="1"/>
  <c r="AD96" i="1"/>
  <c r="AE97" i="1"/>
  <c r="AD97" i="1"/>
  <c r="AE98" i="1"/>
  <c r="AD98" i="1"/>
  <c r="AE99" i="1"/>
  <c r="AD99" i="1"/>
  <c r="AE100" i="1"/>
  <c r="AD100" i="1"/>
  <c r="AE102" i="1"/>
  <c r="AD102" i="1"/>
  <c r="AE103" i="1"/>
  <c r="AD103" i="1"/>
  <c r="AE104" i="1"/>
  <c r="AD104" i="1"/>
  <c r="AE105" i="1"/>
  <c r="AD105" i="1"/>
  <c r="AE106" i="1"/>
  <c r="AD106" i="1"/>
  <c r="AE107" i="1"/>
  <c r="AD107" i="1"/>
  <c r="AE108" i="1"/>
  <c r="AD108" i="1"/>
  <c r="AE109" i="1"/>
  <c r="AD109" i="1"/>
  <c r="AE110" i="1"/>
  <c r="AD110" i="1"/>
  <c r="AE111" i="1"/>
  <c r="AD111" i="1"/>
  <c r="AE84" i="1"/>
  <c r="AD84" i="1"/>
  <c r="AE67" i="1"/>
  <c r="AD67" i="1"/>
  <c r="AE68" i="1"/>
  <c r="AD68" i="1"/>
  <c r="AE69" i="1"/>
  <c r="AD69" i="1"/>
  <c r="AE70" i="1"/>
  <c r="AD70" i="1"/>
  <c r="AE71" i="1"/>
  <c r="AD71" i="1"/>
  <c r="AE72" i="1"/>
  <c r="AD72" i="1"/>
  <c r="AE73" i="1"/>
  <c r="AD73" i="1"/>
  <c r="AE76" i="1"/>
  <c r="AD76" i="1"/>
  <c r="AE77" i="1"/>
  <c r="AD77" i="1"/>
  <c r="AE78" i="1"/>
  <c r="AD78" i="1"/>
  <c r="AE79" i="1"/>
  <c r="AD79" i="1"/>
  <c r="AE80" i="1"/>
  <c r="AD80" i="1"/>
  <c r="AE81" i="1"/>
  <c r="AD81" i="1"/>
  <c r="AE82" i="1"/>
  <c r="AD82" i="1"/>
  <c r="AE66" i="1"/>
  <c r="AE60" i="1"/>
  <c r="AD60" i="1"/>
  <c r="AE61" i="1"/>
  <c r="AD61" i="1"/>
  <c r="AE62" i="1"/>
  <c r="AD62" i="1"/>
  <c r="AE63" i="1"/>
  <c r="AD63" i="1"/>
  <c r="AE64" i="1"/>
  <c r="AD64" i="1"/>
  <c r="AE59" i="1"/>
  <c r="AD59" i="1"/>
  <c r="AE26" i="1"/>
  <c r="AD26" i="1"/>
  <c r="AE27" i="1"/>
  <c r="AD27" i="1"/>
  <c r="AE28" i="1"/>
  <c r="AD28" i="1"/>
  <c r="AE29" i="1"/>
  <c r="AD29" i="1"/>
  <c r="AE30" i="1"/>
  <c r="AD30" i="1"/>
  <c r="AE32" i="1"/>
  <c r="AD32" i="1"/>
  <c r="AE33" i="1"/>
  <c r="AD33" i="1"/>
  <c r="AE40" i="1"/>
  <c r="AD40" i="1"/>
  <c r="AE41" i="1"/>
  <c r="AD41" i="1"/>
  <c r="AE42" i="1"/>
  <c r="AD42" i="1"/>
  <c r="AE43" i="1"/>
  <c r="AD43" i="1"/>
  <c r="AE44" i="1"/>
  <c r="AD44" i="1"/>
  <c r="AE45" i="1"/>
  <c r="AD45" i="1"/>
  <c r="AE47" i="1"/>
  <c r="AD47" i="1"/>
  <c r="AE48" i="1"/>
  <c r="AD48" i="1"/>
  <c r="AE49" i="1"/>
  <c r="AD49" i="1"/>
  <c r="AE50" i="1"/>
  <c r="AD50" i="1"/>
  <c r="AE53" i="1"/>
  <c r="AD53" i="1"/>
  <c r="AE21" i="1"/>
  <c r="AD21" i="1"/>
  <c r="AE22" i="1"/>
  <c r="AD22" i="1"/>
  <c r="AE23" i="1"/>
  <c r="AD23" i="1"/>
  <c r="AE20" i="1"/>
  <c r="AD20" i="1"/>
  <c r="J140" i="1"/>
  <c r="L140" i="1"/>
  <c r="N140" i="1"/>
  <c r="P140" i="1"/>
  <c r="R140" i="1"/>
  <c r="T140" i="1"/>
  <c r="V140" i="1"/>
  <c r="X140" i="1"/>
  <c r="Z140" i="1"/>
  <c r="AF192" i="1"/>
  <c r="H140" i="1"/>
  <c r="F140" i="1"/>
  <c r="AD115" i="1"/>
  <c r="AF110" i="1"/>
  <c r="AF83" i="1"/>
  <c r="AD66" i="1"/>
  <c r="AF65" i="1"/>
  <c r="P19" i="1"/>
  <c r="V19" i="1"/>
  <c r="AF20" i="1"/>
  <c r="AF22" i="1"/>
  <c r="AF24" i="1"/>
</calcChain>
</file>

<file path=xl/sharedStrings.xml><?xml version="1.0" encoding="utf-8"?>
<sst xmlns="http://schemas.openxmlformats.org/spreadsheetml/2006/main" count="449" uniqueCount="343">
  <si>
    <t>Bill to:</t>
  </si>
  <si>
    <t>Ship to:</t>
  </si>
  <si>
    <t>Account #</t>
  </si>
  <si>
    <t>Ship Via</t>
  </si>
  <si>
    <t>Order Date</t>
  </si>
  <si>
    <t>Buyer Name</t>
  </si>
  <si>
    <t>Buyer Phone</t>
  </si>
  <si>
    <t>Discount %=Sum of all Split Shipment Units</t>
  </si>
  <si>
    <t>Buyer Email</t>
  </si>
  <si>
    <t>Store Phone</t>
  </si>
  <si>
    <t>Sales Rep.</t>
  </si>
  <si>
    <t>Rep Phone</t>
  </si>
  <si>
    <t>Rep Fax</t>
  </si>
  <si>
    <t>PO #</t>
  </si>
  <si>
    <t>Rep Email</t>
  </si>
  <si>
    <t>TOTAL</t>
  </si>
  <si>
    <t>Model #</t>
  </si>
  <si>
    <t>Wholesale</t>
  </si>
  <si>
    <t>Retail</t>
  </si>
  <si>
    <t>UNITS</t>
  </si>
  <si>
    <t>MICRO SERIES (4-Section Pairs)</t>
  </si>
  <si>
    <t>Total Dollars</t>
  </si>
  <si>
    <t>New/Updated</t>
  </si>
  <si>
    <t>T632 2265</t>
  </si>
  <si>
    <t>T632 2266</t>
  </si>
  <si>
    <t>SPEEDLOCK SERIES (Pairs)</t>
  </si>
  <si>
    <t>Carbon Ti</t>
  </si>
  <si>
    <t>T632 2953</t>
  </si>
  <si>
    <t xml:space="preserve">Corklite  </t>
  </si>
  <si>
    <t xml:space="preserve">Cristallo </t>
  </si>
  <si>
    <t>T632 2427</t>
  </si>
  <si>
    <t>Legacy</t>
  </si>
  <si>
    <t>Journey</t>
  </si>
  <si>
    <t>Vario XS Jr. (Kids)</t>
  </si>
  <si>
    <t>T632 2119</t>
  </si>
  <si>
    <t xml:space="preserve">Cressida </t>
  </si>
  <si>
    <t>Jannu</t>
  </si>
  <si>
    <t>Legacy Lady</t>
  </si>
  <si>
    <t>STAFF SERIES (Single Staffs)</t>
  </si>
  <si>
    <t>T633 2097</t>
  </si>
  <si>
    <t xml:space="preserve">Photo Carbon (4-Section)          </t>
  </si>
  <si>
    <t>TREKKING</t>
  </si>
  <si>
    <t xml:space="preserve">Wanderfreund SpeedLock          </t>
  </si>
  <si>
    <t>UNIT</t>
  </si>
  <si>
    <t>T632 2080</t>
  </si>
  <si>
    <t>Super Micro</t>
  </si>
  <si>
    <t>TREKKING POLE PARTS &amp; ACCESS.</t>
  </si>
  <si>
    <t>Rubber Tip Attachment (Travel Series)</t>
  </si>
  <si>
    <t>Performance Basket (Trekking)</t>
  </si>
  <si>
    <t>Carbide Flextip (Universal)</t>
  </si>
  <si>
    <t>AERGON Photo Adapter</t>
  </si>
  <si>
    <t>3 690 100</t>
  </si>
  <si>
    <t>Sport LED Light</t>
  </si>
  <si>
    <t xml:space="preserve">Studded Rubber Tip </t>
  </si>
  <si>
    <t>18mm Standard Expander (Red)</t>
  </si>
  <si>
    <t>16mm Standard Expander (Red)</t>
  </si>
  <si>
    <t>Snowflake Basket</t>
  </si>
  <si>
    <t>Deep Powder Basket (w/o Flextip)</t>
  </si>
  <si>
    <t xml:space="preserve">Deep Powder Basket </t>
  </si>
  <si>
    <t>Trekking Pole Travel Bag</t>
  </si>
  <si>
    <t>8 792 003</t>
  </si>
  <si>
    <t>Security Clip</t>
  </si>
  <si>
    <t>18mm Sleeves</t>
  </si>
  <si>
    <t>16mm Sleeves</t>
  </si>
  <si>
    <t>14mm Sleeves</t>
  </si>
  <si>
    <t>18mm SLS Expander (Black)</t>
  </si>
  <si>
    <t>PARTS</t>
  </si>
  <si>
    <t>16mm SLS Expander (Blue)</t>
  </si>
  <si>
    <t>&amp; ACCESS.</t>
  </si>
  <si>
    <t>14mm SLS Expander (Green)</t>
  </si>
  <si>
    <t>NORDIC WALKING ADJUSTABLE</t>
  </si>
  <si>
    <t>Instructor Lite SL2</t>
  </si>
  <si>
    <t>NW6322629</t>
  </si>
  <si>
    <t>Spin SpeedLock</t>
  </si>
  <si>
    <t>NW6352653</t>
  </si>
  <si>
    <t>NORDIC</t>
  </si>
  <si>
    <t>WALKING</t>
  </si>
  <si>
    <t>PAIRS</t>
  </si>
  <si>
    <t>NORDIC WALKING PARTS &amp; ACCESS</t>
  </si>
  <si>
    <t>Rubber Fitness Walking Tip (Large)</t>
  </si>
  <si>
    <t>Rubber Fitness Traction Tip</t>
  </si>
  <si>
    <t>Rubber Fitness Studded Traction Tip</t>
  </si>
  <si>
    <t>Tip Caddy (rubber fitness tip holder)</t>
  </si>
  <si>
    <t>Reflector Stickers for poles</t>
  </si>
  <si>
    <t>PARTS &amp;</t>
  </si>
  <si>
    <t>Hip Pack / Water Bottle Holder</t>
  </si>
  <si>
    <t>ACCESS.</t>
  </si>
  <si>
    <t>orders to: orders@leki.com</t>
  </si>
  <si>
    <t>Returns must be accompanied by RA # from LEKI office, subject to 15% restocking fee.  All orders subject to approval by LEKI office.  1.75% per month charge on all past due accounts.</t>
  </si>
  <si>
    <t>Micro Vario Carbon DSS</t>
  </si>
  <si>
    <t>T636 2063</t>
  </si>
  <si>
    <t>T636 2059</t>
  </si>
  <si>
    <t>Micro Vario Carbon Lady DSS</t>
  </si>
  <si>
    <t>MICRO SERIES ANTI-SHOCK (DSS)</t>
  </si>
  <si>
    <t>Micro Vario Ti COR-TEC DSS</t>
  </si>
  <si>
    <t>Micro Vario Ti COR-TEC Lady DSS</t>
  </si>
  <si>
    <t>T636 2980</t>
  </si>
  <si>
    <t>Micro Vario Max</t>
  </si>
  <si>
    <t>T636 2086</t>
  </si>
  <si>
    <t>Wanderfreund Black Carbon</t>
  </si>
  <si>
    <t>T636 2152</t>
  </si>
  <si>
    <t>Sierra Speedlock</t>
  </si>
  <si>
    <t>T636 2088</t>
  </si>
  <si>
    <t>Wanderfreund Antishock DSS</t>
  </si>
  <si>
    <t>NW6362603</t>
  </si>
  <si>
    <t>NW6362601</t>
  </si>
  <si>
    <t>Traveller Alu</t>
  </si>
  <si>
    <t>TRAIL RUNNING</t>
  </si>
  <si>
    <t>CHILLER (ANTHRA)</t>
  </si>
  <si>
    <t>CHILLER (SAND)</t>
  </si>
  <si>
    <t>CHILLER (OLIVE)</t>
  </si>
  <si>
    <t>C6323002</t>
  </si>
  <si>
    <t>BREEZE (ANTHRA)</t>
  </si>
  <si>
    <t>C6323004</t>
  </si>
  <si>
    <t>BREEZE (OLIVE)</t>
  </si>
  <si>
    <t>NEW</t>
  </si>
  <si>
    <t>EFFECT FOLDING CHAIRS</t>
  </si>
  <si>
    <t>CHAIR</t>
  </si>
  <si>
    <t xml:space="preserve">T636 2079 </t>
  </si>
  <si>
    <t>T636 2066</t>
  </si>
  <si>
    <t>Big Mountain Bskt (white)</t>
  </si>
  <si>
    <t>Big Mountain Bskt (blue)</t>
  </si>
  <si>
    <t>Big Mountain Bskt (red)</t>
  </si>
  <si>
    <t>Big Mountain Bskt (neon green)</t>
  </si>
  <si>
    <t>Big Mountain Bskt (neon yellow)</t>
  </si>
  <si>
    <t>Big Mountain Bskt (orange)</t>
  </si>
  <si>
    <t>Units = Trek Pairs + Single Staffs + NW Pairs + Chair</t>
  </si>
  <si>
    <t>Send Confirmations? (Y/N)</t>
  </si>
  <si>
    <t>Back Orders OK? (Y/N)</t>
  </si>
  <si>
    <t>Notes for LEKI 
Cust. Service:</t>
  </si>
  <si>
    <t>DISCOUNT</t>
  </si>
  <si>
    <t>POLE DISCOUNTS</t>
  </si>
  <si>
    <t>24pr = 4%</t>
  </si>
  <si>
    <t>48pr = 6%</t>
  </si>
  <si>
    <t>72pr = 8%</t>
  </si>
  <si>
    <t>100pr = 10%</t>
  </si>
  <si>
    <t>CHAIR DISCOUNTS</t>
  </si>
  <si>
    <t>12pc = 4%</t>
  </si>
  <si>
    <t>24pc = 6%</t>
  </si>
  <si>
    <t>36pc = 8%</t>
  </si>
  <si>
    <t>48pc = 10%</t>
  </si>
  <si>
    <t>SHIP VIA:</t>
  </si>
  <si>
    <t>TERMS</t>
  </si>
  <si>
    <t xml:space="preserve">APPROVED BY   </t>
  </si>
  <si>
    <t>SHIP 1</t>
  </si>
  <si>
    <t>SHIP 2</t>
  </si>
  <si>
    <t>SHIP 3</t>
  </si>
  <si>
    <t>SHIP 4</t>
  </si>
  <si>
    <t>SHIP 5</t>
  </si>
  <si>
    <t>SHIP 6</t>
  </si>
  <si>
    <t>SHIP 7</t>
  </si>
  <si>
    <t>SHIP 8</t>
  </si>
  <si>
    <t>SHIP 9</t>
  </si>
  <si>
    <t>SHIP 10</t>
  </si>
  <si>
    <t>SHIP 11</t>
  </si>
  <si>
    <t>SHIP 12</t>
  </si>
  <si>
    <t xml:space="preserve">PO # : </t>
  </si>
  <si>
    <t>Ship Date :</t>
  </si>
  <si>
    <t>Cancel Date :</t>
  </si>
  <si>
    <t>Important Order 
Deadlines!!!</t>
  </si>
  <si>
    <t>TRAIL RUN</t>
  </si>
  <si>
    <r>
      <rPr>
        <b/>
        <sz val="14"/>
        <rFont val="Arial Narrow"/>
        <family val="2"/>
      </rPr>
      <t>458 Sonwil Drive
 Buffalo, NY 14225</t>
    </r>
    <r>
      <rPr>
        <b/>
        <sz val="12"/>
        <rFont val="Arial Narrow"/>
        <family val="2"/>
      </rPr>
      <t xml:space="preserve">
</t>
    </r>
    <r>
      <rPr>
        <b/>
        <sz val="11"/>
        <rFont val="Arial Narrow"/>
        <family val="2"/>
      </rPr>
      <t>Phone: (800)255-9982 / Fax: (800)291-2161</t>
    </r>
    <r>
      <rPr>
        <b/>
        <sz val="12"/>
        <rFont val="Arial Narrow"/>
        <family val="2"/>
      </rPr>
      <t xml:space="preserve">
Email Orders: orders@LEKI.com</t>
    </r>
  </si>
  <si>
    <t>MUST HAVE</t>
  </si>
  <si>
    <t>NET</t>
  </si>
  <si>
    <t>Cup Holder (RED)</t>
  </si>
  <si>
    <t>Cup Holder (ANTHRA)</t>
  </si>
  <si>
    <t>Cup Holder (SAND)</t>
  </si>
  <si>
    <t>Cup Holder (OLIVE)</t>
  </si>
  <si>
    <t>Effect Chair Rubber Foot</t>
  </si>
  <si>
    <t>Sink Stop X strap CHILLER</t>
  </si>
  <si>
    <t>Sink Stop X Strap BREEZE</t>
  </si>
  <si>
    <t>T636 2062</t>
  </si>
  <si>
    <t>T636 2067</t>
  </si>
  <si>
    <t>Antishock - DSS (Antishock Pairs)</t>
  </si>
  <si>
    <t>Corklite DSS</t>
  </si>
  <si>
    <t>T640 2435</t>
  </si>
  <si>
    <t>Cristallo DSS</t>
  </si>
  <si>
    <t>T640 2437</t>
  </si>
  <si>
    <t>Legacy DSS</t>
  </si>
  <si>
    <t>Trigger Vertical (pairs)</t>
  </si>
  <si>
    <t>636 3205</t>
  </si>
  <si>
    <t>T640 3204</t>
  </si>
  <si>
    <t>Thermolite XL Vertical</t>
  </si>
  <si>
    <t>T640 3228</t>
  </si>
  <si>
    <t>Sherpa XL Vertical</t>
  </si>
  <si>
    <t>T640 2436</t>
  </si>
  <si>
    <t>T636 2184</t>
  </si>
  <si>
    <t>T640 2052</t>
  </si>
  <si>
    <t>T640 2115</t>
  </si>
  <si>
    <t>T640 2438</t>
  </si>
  <si>
    <t>Legacy Lady DSS</t>
  </si>
  <si>
    <t>Cressida DSS</t>
  </si>
  <si>
    <t>T640 2017</t>
  </si>
  <si>
    <t>Voyager</t>
  </si>
  <si>
    <t>WOMEN'S (Pairs)</t>
  </si>
  <si>
    <t>C6403011</t>
  </si>
  <si>
    <t>CHILLER  PRO (RED)</t>
  </si>
  <si>
    <t>C6403012</t>
  </si>
  <si>
    <t>C6403013</t>
  </si>
  <si>
    <t>C6403014</t>
  </si>
  <si>
    <t>C6403030</t>
  </si>
  <si>
    <t>SUB 1 (BLACK)</t>
  </si>
  <si>
    <t>C6403031</t>
  </si>
  <si>
    <t>SUB 1 (BLUE)</t>
  </si>
  <si>
    <t>C6403032</t>
  </si>
  <si>
    <t>Sub 1 (GREEN)</t>
  </si>
  <si>
    <t>C6403060</t>
  </si>
  <si>
    <t>TABLE XS</t>
  </si>
  <si>
    <t>TR640 2585</t>
  </si>
  <si>
    <t>TR640 2590</t>
  </si>
  <si>
    <t>NW6362634</t>
  </si>
  <si>
    <t>NW6402516</t>
  </si>
  <si>
    <t>Micro Trail Pro -110</t>
  </si>
  <si>
    <t>Micro Trail Pro -115</t>
  </si>
  <si>
    <t>Micro Trail Pro -120</t>
  </si>
  <si>
    <t>Micro Trail Pro -125</t>
  </si>
  <si>
    <t>Micro Trail Pro -130</t>
  </si>
  <si>
    <t>Micro Trail Pro -135</t>
  </si>
  <si>
    <t>Micro RCM -110</t>
  </si>
  <si>
    <t>Micro RCM -115</t>
  </si>
  <si>
    <t>Micro RCM -120</t>
  </si>
  <si>
    <t>Micro RCM -125</t>
  </si>
  <si>
    <t>Micro RCM -130</t>
  </si>
  <si>
    <t>Micro RCM -135</t>
  </si>
  <si>
    <t>Vertical K -120</t>
  </si>
  <si>
    <t>Vertical K -125</t>
  </si>
  <si>
    <t>Vertical K -130</t>
  </si>
  <si>
    <t>Vertical K -135</t>
  </si>
  <si>
    <t>Response (fixed Length) -105</t>
  </si>
  <si>
    <t>Response (fixed Length) -110</t>
  </si>
  <si>
    <t>Response (fixed Length) -115</t>
  </si>
  <si>
    <t>Response (fixed Length) -120</t>
  </si>
  <si>
    <t>Response (fixed Length) -125</t>
  </si>
  <si>
    <t>Response (fixed Length) -130</t>
  </si>
  <si>
    <t>Response Lady -105</t>
  </si>
  <si>
    <t>Response Lady -110</t>
  </si>
  <si>
    <t>Response Lady -115</t>
  </si>
  <si>
    <t>Response Lady -120</t>
  </si>
  <si>
    <r>
      <rPr>
        <b/>
        <u/>
        <sz val="8"/>
        <rFont val="Arial Narrow"/>
        <family val="2"/>
      </rPr>
      <t>No "Call Before Ship"</t>
    </r>
    <r>
      <rPr>
        <b/>
        <sz val="8"/>
        <rFont val="Arial Narrow"/>
        <family val="2"/>
      </rPr>
      <t>.  Cancellations must be received in writing at least 30 days prior to requested ship date.  Shortage claims must be made within 10 days of receipt of merchandise.</t>
    </r>
  </si>
  <si>
    <t xml:space="preserve">Micro Vario Carbon </t>
  </si>
  <si>
    <t xml:space="preserve">Micro Vario Carbon Lady </t>
  </si>
  <si>
    <t xml:space="preserve">Micro Vario Ti COR-TEC </t>
  </si>
  <si>
    <t xml:space="preserve">Micro Vario Ti  COR-TEC Lady </t>
  </si>
  <si>
    <t>T640 2156</t>
  </si>
  <si>
    <t>HERITAGE (Expander Series Pairs)</t>
  </si>
  <si>
    <t xml:space="preserve">NORDIC WALKING </t>
  </si>
  <si>
    <t xml:space="preserve">Traveller Carbon </t>
  </si>
  <si>
    <t>NW6352537</t>
  </si>
  <si>
    <t>Flash Carbon-100</t>
  </si>
  <si>
    <t>Flash Carbon-105</t>
  </si>
  <si>
    <t>Flash Carbon-110</t>
  </si>
  <si>
    <t>Flash Carbon-115</t>
  </si>
  <si>
    <t>Flash Carbon-120</t>
  </si>
  <si>
    <t>Flash Carbon-125</t>
  </si>
  <si>
    <t>GLOVES</t>
  </si>
  <si>
    <t>DSS Replacement flextip</t>
  </si>
  <si>
    <t>Micro Basket</t>
  </si>
  <si>
    <t>T632 2428</t>
  </si>
  <si>
    <t>T640 2912</t>
  </si>
  <si>
    <t>Ship Window: 1/1/18 to12/15/2018</t>
  </si>
  <si>
    <r>
      <t>2018</t>
    </r>
    <r>
      <rPr>
        <b/>
        <sz val="22"/>
        <rFont val="Arial Narrow"/>
        <family val="2"/>
      </rPr>
      <t xml:space="preserve"> Trekking &amp; Nordic Walking Preseason Order Form</t>
    </r>
  </si>
  <si>
    <t>T643 2900</t>
  </si>
  <si>
    <t xml:space="preserve">Micro Vario Black Carbon </t>
  </si>
  <si>
    <t>TOTAL $ /UNITS</t>
  </si>
  <si>
    <t>T643 2160</t>
  </si>
  <si>
    <t>T643 2081</t>
  </si>
  <si>
    <t>Big Mountain Bskt (smoke)</t>
  </si>
  <si>
    <t xml:space="preserve">               2018 QUANTITY DISCOUNT PRESEASON PROGRAM</t>
  </si>
  <si>
    <t xml:space="preserve">
Free Freight Deadline: 7/31/2017
Order Deadline: 8/14/2017
</t>
  </si>
  <si>
    <t xml:space="preserve"> Tourstick Vario Vertical</t>
  </si>
  <si>
    <t>Micro Trail -105</t>
  </si>
  <si>
    <t>Micro Trail -110</t>
  </si>
  <si>
    <t>Micro Trail -115</t>
  </si>
  <si>
    <t>Micro Trail -120</t>
  </si>
  <si>
    <t>Micro Trail -125</t>
  </si>
  <si>
    <t>Micro Trail -130</t>
  </si>
  <si>
    <t>Vertical K -140</t>
  </si>
  <si>
    <t>Speed Pacer Vario (white)105</t>
  </si>
  <si>
    <t>Speed Pacer Vario (white)110</t>
  </si>
  <si>
    <t>Speed Pacer Vario (white)115</t>
  </si>
  <si>
    <t>Speed Pacer Vario (white)120</t>
  </si>
  <si>
    <t>Speed Pacer Vario (white)125</t>
  </si>
  <si>
    <t>Speed Pacer Vario (white)130</t>
  </si>
  <si>
    <t>Walker XS Speedlock</t>
  </si>
  <si>
    <t>Platinium (Sahara)-100</t>
  </si>
  <si>
    <t>Platinium (Sahara)-105</t>
  </si>
  <si>
    <t>Platinium (Sahara)-110</t>
  </si>
  <si>
    <t>Platinium (Sahara)-115</t>
  </si>
  <si>
    <t>Platinium (Sahara)-120</t>
  </si>
  <si>
    <t>Platinium (Sahara)-125</t>
  </si>
  <si>
    <t>63690103-070</t>
  </si>
  <si>
    <t>63690103-080</t>
  </si>
  <si>
    <t>63690103-090</t>
  </si>
  <si>
    <t>63690113-070</t>
  </si>
  <si>
    <t>63690113-080</t>
  </si>
  <si>
    <t>63690113-090</t>
  </si>
  <si>
    <t>Lite Shark- Short 070-S</t>
  </si>
  <si>
    <t>Lite Shark- Short 080-M</t>
  </si>
  <si>
    <t>Lite Shark- Short 090-L</t>
  </si>
  <si>
    <t>Lite Shark- Short 100-XL</t>
  </si>
  <si>
    <t>NAME</t>
  </si>
  <si>
    <t>ADDRESS</t>
  </si>
  <si>
    <t>STATE</t>
  </si>
  <si>
    <t>ZIP</t>
  </si>
  <si>
    <t>CITY</t>
  </si>
  <si>
    <t>63690103-100</t>
  </si>
  <si>
    <t>63690113-100</t>
  </si>
  <si>
    <t>NW6402519105</t>
  </si>
  <si>
    <t>NW6402519110</t>
  </si>
  <si>
    <t>NW6402519115</t>
  </si>
  <si>
    <t>NW6402519120</t>
  </si>
  <si>
    <t>NW6402519125</t>
  </si>
  <si>
    <t>NW6402519130</t>
  </si>
  <si>
    <t>NW6352530100</t>
  </si>
  <si>
    <t>NW6352530105</t>
  </si>
  <si>
    <t>NW6352530110</t>
  </si>
  <si>
    <t>NW6352530115</t>
  </si>
  <si>
    <t>NW6352530120</t>
  </si>
  <si>
    <t>NW6352530125</t>
  </si>
  <si>
    <t>TR6432586110</t>
  </si>
  <si>
    <t>TR6432586115</t>
  </si>
  <si>
    <t>TR6432586120</t>
  </si>
  <si>
    <t>TR6432586125</t>
  </si>
  <si>
    <t>TR6432586130</t>
  </si>
  <si>
    <t>TR6432586135</t>
  </si>
  <si>
    <t>TR6402592120</t>
  </si>
  <si>
    <t>TR6402592125</t>
  </si>
  <si>
    <t>TR6402592130</t>
  </si>
  <si>
    <t>TR6402592135</t>
  </si>
  <si>
    <t>TR6402592140</t>
  </si>
  <si>
    <t>3-682-000</t>
  </si>
  <si>
    <t>3-076-000</t>
  </si>
  <si>
    <t>3-634-103</t>
  </si>
  <si>
    <t>TONW2638 105</t>
  </si>
  <si>
    <t>TONW2638 110</t>
  </si>
  <si>
    <t>TONW2638 115</t>
  </si>
  <si>
    <t>TONW2638 120</t>
  </si>
  <si>
    <t>TONW2638 125</t>
  </si>
  <si>
    <t>TONW2638 130</t>
  </si>
  <si>
    <t>TR6402675</t>
  </si>
  <si>
    <t>TR6402674</t>
  </si>
  <si>
    <t>Micro Trail Vario (115-130)</t>
  </si>
  <si>
    <t>Micro Trail Vario (105-120)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</si>
</sst>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00000"/>
    <numFmt numFmtId="167" formatCode="_([$€-2]* #,##0.00_);_([$€-2]* \(#,##0.00\);_([$€-2]* &quot;-&quot;??_)"/>
    <numFmt numFmtId="168" formatCode="mm/dd/yy;@"/>
    <numFmt numFmtId="169" formatCode="m/d/yy;@"/>
  </numFmts>
  <fonts count="5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22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b/>
      <sz val="24"/>
      <name val="Arial Narrow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u/>
      <sz val="11"/>
      <color indexed="12"/>
      <name val="Arial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indexed="10"/>
      <name val="Arial Narrow"/>
      <family val="2"/>
    </font>
    <font>
      <b/>
      <sz val="9"/>
      <color theme="1"/>
      <name val="Arial Narrow"/>
      <family val="2"/>
    </font>
    <font>
      <b/>
      <sz val="9"/>
      <color rgb="FFFF0000"/>
      <name val="Arial Narrow"/>
      <family val="2"/>
    </font>
    <font>
      <b/>
      <sz val="16"/>
      <name val="Arial Narrow"/>
      <family val="2"/>
    </font>
    <font>
      <b/>
      <sz val="14"/>
      <color theme="0"/>
      <name val="Arial Narrow"/>
      <family val="2"/>
    </font>
    <font>
      <b/>
      <sz val="12"/>
      <color rgb="FFFF0000"/>
      <name val="Arial Narrow"/>
      <family val="2"/>
    </font>
    <font>
      <b/>
      <sz val="11"/>
      <color indexed="10"/>
      <name val="Arial Narrow"/>
      <family val="2"/>
    </font>
    <font>
      <sz val="14"/>
      <name val="Arial Narrow"/>
      <family val="2"/>
    </font>
    <font>
      <sz val="11"/>
      <name val="Arial"/>
      <family val="2"/>
    </font>
    <font>
      <b/>
      <sz val="18"/>
      <color theme="0"/>
      <name val="Arial Narrow"/>
      <family val="2"/>
    </font>
    <font>
      <b/>
      <sz val="12"/>
      <color theme="0"/>
      <name val="Arial"/>
      <family val="2"/>
    </font>
    <font>
      <b/>
      <u/>
      <sz val="8"/>
      <name val="Arial Narrow"/>
      <family val="2"/>
    </font>
    <font>
      <b/>
      <sz val="6"/>
      <name val="Arial Narrow"/>
      <family val="2"/>
    </font>
    <font>
      <sz val="8"/>
      <name val="Arial Narrow"/>
      <family val="2"/>
    </font>
    <font>
      <b/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5">
    <xf numFmtId="0" fontId="0" fillId="0" borderId="0" xfId="0"/>
    <xf numFmtId="0" fontId="21" fillId="0" borderId="0" xfId="0" applyFont="1" applyProtection="1"/>
    <xf numFmtId="0" fontId="22" fillId="0" borderId="0" xfId="0" applyFont="1" applyProtection="1"/>
    <xf numFmtId="0" fontId="22" fillId="0" borderId="0" xfId="0" applyFont="1" applyAlignment="1" applyProtection="1">
      <alignment horizontal="center"/>
    </xf>
    <xf numFmtId="0" fontId="22" fillId="0" borderId="0" xfId="0" applyFont="1" applyAlignment="1" applyProtection="1">
      <alignment vertical="center"/>
    </xf>
    <xf numFmtId="0" fontId="22" fillId="0" borderId="0" xfId="0" applyNumberFormat="1" applyFont="1" applyProtection="1"/>
    <xf numFmtId="0" fontId="25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2" fillId="0" borderId="0" xfId="0" applyFont="1" applyBorder="1" applyProtection="1"/>
    <xf numFmtId="0" fontId="27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1" fillId="0" borderId="0" xfId="0" applyFont="1" applyAlignment="1" applyProtection="1"/>
    <xf numFmtId="0" fontId="20" fillId="0" borderId="0" xfId="0" applyFont="1" applyAlignment="1" applyProtection="1"/>
    <xf numFmtId="0" fontId="28" fillId="0" borderId="0" xfId="0" applyFont="1" applyFill="1" applyBorder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right"/>
    </xf>
    <xf numFmtId="0" fontId="25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30" fillId="0" borderId="0" xfId="0" applyFont="1" applyAlignment="1" applyProtection="1"/>
    <xf numFmtId="0" fontId="23" fillId="0" borderId="0" xfId="0" applyFont="1" applyFill="1" applyBorder="1" applyAlignment="1" applyProtection="1">
      <alignment horizontal="center"/>
    </xf>
    <xf numFmtId="166" fontId="23" fillId="0" borderId="0" xfId="0" applyNumberFormat="1" applyFont="1" applyFill="1" applyBorder="1" applyAlignment="1" applyProtection="1">
      <alignment horizontal="center"/>
    </xf>
    <xf numFmtId="9" fontId="25" fillId="0" borderId="0" xfId="0" applyNumberFormat="1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 vertical="top"/>
    </xf>
    <xf numFmtId="0" fontId="22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9" fontId="25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/>
    <xf numFmtId="0" fontId="21" fillId="0" borderId="0" xfId="0" applyFont="1" applyBorder="1" applyAlignment="1" applyProtection="1">
      <alignment horizontal="left"/>
    </xf>
    <xf numFmtId="0" fontId="22" fillId="0" borderId="0" xfId="0" applyFont="1" applyBorder="1" applyAlignment="1" applyProtection="1">
      <alignment horizontal="left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35" fillId="0" borderId="0" xfId="0" applyFont="1" applyProtection="1"/>
    <xf numFmtId="0" fontId="35" fillId="0" borderId="0" xfId="0" applyFont="1" applyBorder="1" applyAlignment="1" applyProtection="1"/>
    <xf numFmtId="0" fontId="0" fillId="0" borderId="0" xfId="0" applyAlignment="1" applyProtection="1"/>
    <xf numFmtId="0" fontId="22" fillId="0" borderId="0" xfId="0" applyFont="1" applyAlignment="1" applyProtection="1">
      <alignment horizontal="left"/>
    </xf>
    <xf numFmtId="0" fontId="22" fillId="0" borderId="0" xfId="0" applyNumberFormat="1" applyFont="1" applyBorder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9" fontId="23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vertical="center"/>
    </xf>
    <xf numFmtId="0" fontId="21" fillId="0" borderId="17" xfId="0" applyFont="1" applyFill="1" applyBorder="1" applyAlignment="1" applyProtection="1">
      <alignment horizontal="center"/>
    </xf>
    <xf numFmtId="44" fontId="21" fillId="0" borderId="23" xfId="0" applyNumberFormat="1" applyFont="1" applyBorder="1" applyAlignment="1" applyProtection="1">
      <alignment horizontal="left"/>
    </xf>
    <xf numFmtId="0" fontId="21" fillId="25" borderId="17" xfId="0" applyFont="1" applyFill="1" applyBorder="1" applyAlignment="1" applyProtection="1">
      <alignment horizontal="center"/>
    </xf>
    <xf numFmtId="0" fontId="21" fillId="24" borderId="17" xfId="0" applyFont="1" applyFill="1" applyBorder="1" applyAlignment="1" applyProtection="1">
      <alignment horizontal="center"/>
      <protection locked="0"/>
    </xf>
    <xf numFmtId="44" fontId="21" fillId="24" borderId="17" xfId="0" applyNumberFormat="1" applyFont="1" applyFill="1" applyBorder="1" applyAlignment="1" applyProtection="1">
      <alignment horizontal="center"/>
      <protection locked="0"/>
    </xf>
    <xf numFmtId="44" fontId="21" fillId="0" borderId="24" xfId="0" applyNumberFormat="1" applyFont="1" applyBorder="1" applyAlignment="1" applyProtection="1">
      <alignment horizontal="center"/>
    </xf>
    <xf numFmtId="44" fontId="21" fillId="0" borderId="0" xfId="0" applyNumberFormat="1" applyFont="1" applyBorder="1" applyProtection="1"/>
    <xf numFmtId="0" fontId="21" fillId="0" borderId="0" xfId="0" applyFont="1" applyFill="1" applyProtection="1"/>
    <xf numFmtId="0" fontId="21" fillId="0" borderId="17" xfId="0" applyNumberFormat="1" applyFont="1" applyBorder="1" applyAlignment="1" applyProtection="1">
      <alignment horizontal="center"/>
    </xf>
    <xf numFmtId="0" fontId="32" fillId="0" borderId="17" xfId="0" applyFont="1" applyBorder="1" applyAlignment="1" applyProtection="1">
      <alignment horizontal="center"/>
    </xf>
    <xf numFmtId="44" fontId="22" fillId="25" borderId="0" xfId="28" applyFont="1" applyFill="1" applyBorder="1" applyAlignment="1" applyProtection="1">
      <alignment horizontal="left"/>
    </xf>
    <xf numFmtId="0" fontId="22" fillId="0" borderId="0" xfId="0" applyFont="1" applyFill="1" applyBorder="1" applyProtection="1"/>
    <xf numFmtId="0" fontId="21" fillId="0" borderId="0" xfId="0" applyNumberFormat="1" applyFont="1" applyBorder="1" applyAlignment="1" applyProtection="1">
      <alignment horizontal="center"/>
    </xf>
    <xf numFmtId="0" fontId="21" fillId="0" borderId="26" xfId="0" applyFont="1" applyBorder="1" applyAlignment="1" applyProtection="1">
      <alignment horizontal="center"/>
    </xf>
    <xf numFmtId="0" fontId="22" fillId="0" borderId="17" xfId="0" applyFont="1" applyFill="1" applyBorder="1" applyProtection="1"/>
    <xf numFmtId="0" fontId="32" fillId="25" borderId="17" xfId="0" applyFont="1" applyFill="1" applyBorder="1" applyAlignment="1" applyProtection="1">
      <alignment horizontal="center"/>
    </xf>
    <xf numFmtId="0" fontId="32" fillId="0" borderId="11" xfId="0" applyFont="1" applyFill="1" applyBorder="1" applyAlignment="1" applyProtection="1">
      <alignment horizontal="center"/>
    </xf>
    <xf numFmtId="0" fontId="0" fillId="0" borderId="11" xfId="0" applyBorder="1" applyAlignment="1" applyProtection="1"/>
    <xf numFmtId="44" fontId="22" fillId="0" borderId="0" xfId="28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  <protection locked="0"/>
    </xf>
    <xf numFmtId="44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/>
    </xf>
    <xf numFmtId="44" fontId="21" fillId="0" borderId="0" xfId="0" applyNumberFormat="1" applyFont="1" applyFill="1" applyBorder="1" applyAlignment="1" applyProtection="1">
      <alignment horizontal="center"/>
    </xf>
    <xf numFmtId="0" fontId="21" fillId="0" borderId="19" xfId="0" applyFont="1" applyFill="1" applyBorder="1" applyAlignment="1" applyProtection="1">
      <alignment horizontal="center"/>
    </xf>
    <xf numFmtId="44" fontId="21" fillId="0" borderId="38" xfId="0" applyNumberFormat="1" applyFont="1" applyBorder="1" applyAlignment="1" applyProtection="1">
      <alignment horizontal="center"/>
    </xf>
    <xf numFmtId="0" fontId="32" fillId="0" borderId="17" xfId="0" applyFont="1" applyFill="1" applyBorder="1" applyAlignment="1" applyProtection="1">
      <alignment horizontal="center"/>
    </xf>
    <xf numFmtId="0" fontId="32" fillId="0" borderId="19" xfId="0" applyFont="1" applyFill="1" applyBorder="1" applyAlignment="1" applyProtection="1">
      <alignment horizontal="center"/>
    </xf>
    <xf numFmtId="0" fontId="22" fillId="26" borderId="23" xfId="0" applyFont="1" applyFill="1" applyBorder="1" applyProtection="1"/>
    <xf numFmtId="0" fontId="22" fillId="26" borderId="43" xfId="0" applyFont="1" applyFill="1" applyBorder="1" applyProtection="1"/>
    <xf numFmtId="0" fontId="32" fillId="0" borderId="37" xfId="0" applyFont="1" applyFill="1" applyBorder="1" applyAlignment="1" applyProtection="1">
      <alignment horizontal="center"/>
    </xf>
    <xf numFmtId="0" fontId="21" fillId="24" borderId="37" xfId="0" applyFont="1" applyFill="1" applyBorder="1" applyAlignment="1" applyProtection="1">
      <alignment horizontal="center"/>
      <protection locked="0"/>
    </xf>
    <xf numFmtId="44" fontId="21" fillId="24" borderId="37" xfId="0" applyNumberFormat="1" applyFont="1" applyFill="1" applyBorder="1" applyAlignment="1" applyProtection="1">
      <alignment horizontal="center"/>
      <protection locked="0"/>
    </xf>
    <xf numFmtId="44" fontId="21" fillId="0" borderId="40" xfId="0" applyNumberFormat="1" applyFont="1" applyBorder="1" applyAlignment="1" applyProtection="1">
      <alignment horizontal="center"/>
    </xf>
    <xf numFmtId="0" fontId="21" fillId="0" borderId="37" xfId="0" applyNumberFormat="1" applyFont="1" applyBorder="1" applyAlignment="1" applyProtection="1">
      <alignment horizontal="center"/>
    </xf>
    <xf numFmtId="0" fontId="21" fillId="24" borderId="19" xfId="0" applyFont="1" applyFill="1" applyBorder="1" applyAlignment="1" applyProtection="1">
      <alignment horizontal="center"/>
      <protection locked="0"/>
    </xf>
    <xf numFmtId="44" fontId="21" fillId="24" borderId="19" xfId="0" applyNumberFormat="1" applyFont="1" applyFill="1" applyBorder="1" applyAlignment="1" applyProtection="1">
      <alignment horizontal="center"/>
      <protection locked="0"/>
    </xf>
    <xf numFmtId="0" fontId="21" fillId="0" borderId="19" xfId="0" applyNumberFormat="1" applyFont="1" applyBorder="1" applyAlignment="1" applyProtection="1">
      <alignment horizontal="center"/>
    </xf>
    <xf numFmtId="0" fontId="32" fillId="0" borderId="37" xfId="0" applyFont="1" applyBorder="1" applyAlignment="1" applyProtection="1">
      <alignment horizontal="center"/>
    </xf>
    <xf numFmtId="0" fontId="21" fillId="0" borderId="37" xfId="0" applyFont="1" applyFill="1" applyBorder="1" applyAlignment="1" applyProtection="1">
      <alignment horizontal="center"/>
    </xf>
    <xf numFmtId="0" fontId="32" fillId="0" borderId="19" xfId="0" applyFont="1" applyBorder="1" applyAlignment="1" applyProtection="1">
      <alignment horizontal="center"/>
    </xf>
    <xf numFmtId="0" fontId="22" fillId="0" borderId="37" xfId="0" applyFont="1" applyFill="1" applyBorder="1" applyProtection="1"/>
    <xf numFmtId="0" fontId="32" fillId="25" borderId="37" xfId="0" applyFont="1" applyFill="1" applyBorder="1" applyAlignment="1" applyProtection="1">
      <alignment horizontal="center"/>
    </xf>
    <xf numFmtId="0" fontId="22" fillId="0" borderId="19" xfId="0" applyFont="1" applyFill="1" applyBorder="1" applyProtection="1"/>
    <xf numFmtId="0" fontId="21" fillId="25" borderId="0" xfId="0" applyFont="1" applyFill="1" applyBorder="1" applyAlignment="1" applyProtection="1">
      <alignment horizontal="center"/>
    </xf>
    <xf numFmtId="44" fontId="21" fillId="0" borderId="0" xfId="0" applyNumberFormat="1" applyFont="1" applyBorder="1" applyAlignment="1" applyProtection="1">
      <alignment horizontal="center"/>
    </xf>
    <xf numFmtId="0" fontId="22" fillId="0" borderId="0" xfId="0" applyNumberFormat="1" applyFont="1" applyBorder="1" applyProtection="1"/>
    <xf numFmtId="44" fontId="22" fillId="0" borderId="0" xfId="28" applyFont="1" applyFill="1" applyBorder="1" applyProtection="1"/>
    <xf numFmtId="0" fontId="0" fillId="0" borderId="0" xfId="0" applyBorder="1" applyAlignment="1" applyProtection="1"/>
    <xf numFmtId="0" fontId="31" fillId="0" borderId="12" xfId="0" applyFont="1" applyFill="1" applyBorder="1" applyAlignment="1" applyProtection="1">
      <alignment vertical="top" wrapText="1"/>
      <protection locked="0"/>
    </xf>
    <xf numFmtId="0" fontId="31" fillId="0" borderId="13" xfId="0" applyFont="1" applyFill="1" applyBorder="1" applyAlignment="1" applyProtection="1">
      <alignment vertical="top" wrapText="1"/>
      <protection locked="0"/>
    </xf>
    <xf numFmtId="0" fontId="23" fillId="0" borderId="17" xfId="0" applyFont="1" applyFill="1" applyBorder="1" applyAlignment="1" applyProtection="1">
      <alignment horizontal="center" vertical="center"/>
    </xf>
    <xf numFmtId="0" fontId="21" fillId="29" borderId="17" xfId="0" applyFont="1" applyFill="1" applyBorder="1" applyAlignment="1" applyProtection="1">
      <alignment horizontal="center"/>
      <protection locked="0"/>
    </xf>
    <xf numFmtId="0" fontId="21" fillId="29" borderId="38" xfId="0" applyFont="1" applyFill="1" applyBorder="1" applyAlignment="1" applyProtection="1">
      <alignment horizontal="center"/>
      <protection locked="0"/>
    </xf>
    <xf numFmtId="0" fontId="21" fillId="29" borderId="19" xfId="0" applyFont="1" applyFill="1" applyBorder="1" applyAlignment="1" applyProtection="1">
      <alignment horizontal="center"/>
      <protection locked="0"/>
    </xf>
    <xf numFmtId="0" fontId="22" fillId="0" borderId="32" xfId="0" applyNumberFormat="1" applyFont="1" applyBorder="1" applyProtection="1"/>
    <xf numFmtId="0" fontId="22" fillId="0" borderId="12" xfId="0" applyFont="1" applyBorder="1" applyProtection="1"/>
    <xf numFmtId="0" fontId="22" fillId="0" borderId="34" xfId="0" applyFont="1" applyBorder="1" applyProtection="1"/>
    <xf numFmtId="0" fontId="22" fillId="0" borderId="35" xfId="0" applyNumberFormat="1" applyFont="1" applyBorder="1" applyProtection="1"/>
    <xf numFmtId="0" fontId="22" fillId="0" borderId="13" xfId="0" applyFont="1" applyBorder="1" applyProtection="1"/>
    <xf numFmtId="0" fontId="22" fillId="0" borderId="36" xfId="0" applyFont="1" applyBorder="1" applyProtection="1"/>
    <xf numFmtId="0" fontId="21" fillId="0" borderId="54" xfId="0" applyFont="1" applyBorder="1" applyAlignment="1" applyProtection="1">
      <alignment horizontal="center"/>
    </xf>
    <xf numFmtId="0" fontId="21" fillId="0" borderId="31" xfId="0" applyFont="1" applyFill="1" applyBorder="1" applyAlignment="1" applyProtection="1">
      <alignment horizontal="center"/>
    </xf>
    <xf numFmtId="168" fontId="21" fillId="24" borderId="24" xfId="0" applyNumberFormat="1" applyFont="1" applyFill="1" applyBorder="1" applyAlignment="1" applyProtection="1">
      <alignment horizontal="center"/>
      <protection locked="0"/>
    </xf>
    <xf numFmtId="165" fontId="28" fillId="0" borderId="18" xfId="0" applyNumberFormat="1" applyFont="1" applyFill="1" applyBorder="1" applyAlignment="1" applyProtection="1">
      <alignment horizontal="left" vertical="center" indent="1"/>
      <protection locked="0"/>
    </xf>
    <xf numFmtId="0" fontId="28" fillId="0" borderId="18" xfId="0" applyNumberFormat="1" applyFont="1" applyFill="1" applyBorder="1" applyAlignment="1" applyProtection="1">
      <alignment horizontal="left" vertical="center" indent="1"/>
      <protection locked="0"/>
    </xf>
    <xf numFmtId="165" fontId="28" fillId="29" borderId="18" xfId="0" applyNumberFormat="1" applyFont="1" applyFill="1" applyBorder="1" applyAlignment="1" applyProtection="1">
      <alignment horizontal="left" indent="1"/>
      <protection locked="0"/>
    </xf>
    <xf numFmtId="0" fontId="22" fillId="0" borderId="0" xfId="0" applyFont="1" applyBorder="1" applyAlignment="1" applyProtection="1">
      <alignment horizontal="center"/>
    </xf>
    <xf numFmtId="168" fontId="21" fillId="24" borderId="40" xfId="0" applyNumberFormat="1" applyFont="1" applyFill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 horizontal="center"/>
    </xf>
    <xf numFmtId="0" fontId="22" fillId="0" borderId="30" xfId="0" applyFont="1" applyBorder="1" applyProtection="1"/>
    <xf numFmtId="0" fontId="21" fillId="0" borderId="27" xfId="0" applyFont="1" applyBorder="1" applyAlignment="1" applyProtection="1">
      <alignment horizontal="right"/>
    </xf>
    <xf numFmtId="0" fontId="21" fillId="0" borderId="32" xfId="0" applyFont="1" applyBorder="1" applyAlignment="1" applyProtection="1">
      <alignment horizontal="center"/>
    </xf>
    <xf numFmtId="0" fontId="48" fillId="0" borderId="30" xfId="0" applyFont="1" applyBorder="1" applyAlignment="1" applyProtection="1"/>
    <xf numFmtId="0" fontId="22" fillId="0" borderId="30" xfId="0" applyFont="1" applyBorder="1" applyAlignment="1" applyProtection="1"/>
    <xf numFmtId="0" fontId="22" fillId="0" borderId="42" xfId="0" applyFont="1" applyBorder="1" applyAlignment="1" applyProtection="1"/>
    <xf numFmtId="0" fontId="35" fillId="0" borderId="0" xfId="0" applyFont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</xf>
    <xf numFmtId="0" fontId="21" fillId="28" borderId="55" xfId="0" applyFont="1" applyFill="1" applyBorder="1" applyAlignment="1" applyProtection="1">
      <alignment horizontal="right"/>
    </xf>
    <xf numFmtId="0" fontId="21" fillId="28" borderId="56" xfId="0" applyFont="1" applyFill="1" applyBorder="1" applyAlignment="1" applyProtection="1">
      <alignment horizontal="right"/>
    </xf>
    <xf numFmtId="0" fontId="21" fillId="28" borderId="71" xfId="0" applyFont="1" applyFill="1" applyBorder="1" applyAlignment="1" applyProtection="1">
      <alignment horizontal="right"/>
    </xf>
    <xf numFmtId="0" fontId="27" fillId="28" borderId="23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vertical="center"/>
    </xf>
    <xf numFmtId="0" fontId="44" fillId="0" borderId="25" xfId="0" applyFont="1" applyFill="1" applyBorder="1" applyAlignment="1" applyProtection="1">
      <alignment horizontal="center"/>
    </xf>
    <xf numFmtId="0" fontId="44" fillId="0" borderId="20" xfId="0" applyFont="1" applyFill="1" applyBorder="1" applyAlignment="1" applyProtection="1">
      <alignment horizontal="center"/>
    </xf>
    <xf numFmtId="0" fontId="44" fillId="0" borderId="39" xfId="0" applyFont="1" applyFill="1" applyBorder="1" applyAlignment="1" applyProtection="1">
      <alignment horizontal="center"/>
    </xf>
    <xf numFmtId="0" fontId="44" fillId="0" borderId="17" xfId="0" applyFont="1" applyFill="1" applyBorder="1" applyAlignment="1" applyProtection="1">
      <alignment horizontal="center"/>
    </xf>
    <xf numFmtId="0" fontId="44" fillId="0" borderId="37" xfId="0" applyFont="1" applyFill="1" applyBorder="1" applyAlignment="1" applyProtection="1">
      <alignment horizontal="center"/>
    </xf>
    <xf numFmtId="0" fontId="44" fillId="0" borderId="19" xfId="0" applyFont="1" applyFill="1" applyBorder="1" applyAlignment="1" applyProtection="1">
      <alignment horizontal="center"/>
    </xf>
    <xf numFmtId="0" fontId="23" fillId="0" borderId="37" xfId="0" applyFont="1" applyFill="1" applyBorder="1" applyAlignment="1" applyProtection="1">
      <alignment horizontal="center" vertical="center"/>
    </xf>
    <xf numFmtId="0" fontId="27" fillId="0" borderId="26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vertical="center"/>
    </xf>
    <xf numFmtId="0" fontId="41" fillId="27" borderId="43" xfId="0" applyFont="1" applyFill="1" applyBorder="1" applyAlignment="1" applyProtection="1">
      <alignment horizontal="left" vertical="center"/>
    </xf>
    <xf numFmtId="0" fontId="32" fillId="0" borderId="0" xfId="0" applyFont="1" applyProtection="1"/>
    <xf numFmtId="0" fontId="41" fillId="27" borderId="29" xfId="0" applyFont="1" applyFill="1" applyBorder="1" applyAlignment="1" applyProtection="1">
      <alignment horizontal="left" vertical="center"/>
    </xf>
    <xf numFmtId="0" fontId="25" fillId="0" borderId="23" xfId="0" applyFont="1" applyFill="1" applyBorder="1" applyAlignment="1" applyProtection="1">
      <alignment horizontal="center"/>
    </xf>
    <xf numFmtId="0" fontId="25" fillId="0" borderId="29" xfId="0" applyFont="1" applyFill="1" applyBorder="1" applyAlignment="1" applyProtection="1">
      <alignment horizontal="center"/>
    </xf>
    <xf numFmtId="44" fontId="32" fillId="0" borderId="19" xfId="28" applyFont="1" applyFill="1" applyBorder="1" applyAlignment="1" applyProtection="1">
      <alignment horizontal="left"/>
    </xf>
    <xf numFmtId="44" fontId="32" fillId="0" borderId="17" xfId="28" applyFont="1" applyFill="1" applyBorder="1" applyAlignment="1" applyProtection="1">
      <alignment horizontal="left"/>
    </xf>
    <xf numFmtId="44" fontId="32" fillId="0" borderId="37" xfId="28" applyFont="1" applyFill="1" applyBorder="1" applyAlignment="1" applyProtection="1">
      <alignment horizontal="left"/>
    </xf>
    <xf numFmtId="0" fontId="32" fillId="26" borderId="43" xfId="0" applyFont="1" applyFill="1" applyBorder="1" applyProtection="1"/>
    <xf numFmtId="44" fontId="32" fillId="25" borderId="37" xfId="28" applyFont="1" applyFill="1" applyBorder="1" applyAlignment="1" applyProtection="1">
      <alignment horizontal="left"/>
    </xf>
    <xf numFmtId="44" fontId="32" fillId="25" borderId="19" xfId="28" applyFont="1" applyFill="1" applyBorder="1" applyAlignment="1" applyProtection="1">
      <alignment horizontal="left"/>
    </xf>
    <xf numFmtId="44" fontId="32" fillId="25" borderId="17" xfId="28" applyFont="1" applyFill="1" applyBorder="1" applyAlignment="1" applyProtection="1">
      <alignment horizontal="left"/>
    </xf>
    <xf numFmtId="0" fontId="25" fillId="0" borderId="23" xfId="0" applyFont="1" applyFill="1" applyBorder="1" applyAlignment="1" applyProtection="1">
      <alignment horizontal="left" vertical="center"/>
    </xf>
    <xf numFmtId="0" fontId="32" fillId="26" borderId="23" xfId="0" applyFont="1" applyFill="1" applyBorder="1" applyProtection="1"/>
    <xf numFmtId="44" fontId="25" fillId="0" borderId="19" xfId="28" applyFont="1" applyFill="1" applyBorder="1" applyAlignment="1" applyProtection="1">
      <alignment horizontal="left"/>
    </xf>
    <xf numFmtId="44" fontId="25" fillId="0" borderId="17" xfId="28" applyFont="1" applyFill="1" applyBorder="1" applyAlignment="1" applyProtection="1">
      <alignment horizontal="left"/>
    </xf>
    <xf numFmtId="44" fontId="25" fillId="25" borderId="19" xfId="28" applyFont="1" applyFill="1" applyBorder="1" applyAlignment="1" applyProtection="1">
      <alignment horizontal="left"/>
    </xf>
    <xf numFmtId="44" fontId="25" fillId="25" borderId="17" xfId="28" applyFont="1" applyFill="1" applyBorder="1" applyAlignment="1" applyProtection="1">
      <alignment horizontal="left"/>
    </xf>
    <xf numFmtId="44" fontId="25" fillId="25" borderId="37" xfId="28" applyFont="1" applyFill="1" applyBorder="1" applyAlignment="1" applyProtection="1">
      <alignment horizontal="left"/>
    </xf>
    <xf numFmtId="44" fontId="25" fillId="0" borderId="37" xfId="28" applyFont="1" applyFill="1" applyBorder="1" applyAlignment="1" applyProtection="1">
      <alignment horizontal="left"/>
    </xf>
    <xf numFmtId="44" fontId="32" fillId="0" borderId="19" xfId="28" applyFont="1" applyFill="1" applyBorder="1" applyAlignment="1" applyProtection="1">
      <alignment horizontal="left" vertical="center" indent="1"/>
    </xf>
    <xf numFmtId="44" fontId="32" fillId="0" borderId="17" xfId="28" applyFont="1" applyFill="1" applyBorder="1" applyAlignment="1" applyProtection="1">
      <alignment horizontal="left" vertical="center" indent="1"/>
    </xf>
    <xf numFmtId="44" fontId="32" fillId="0" borderId="37" xfId="28" applyFont="1" applyFill="1" applyBorder="1" applyAlignment="1" applyProtection="1">
      <alignment horizontal="left" vertical="center" indent="1"/>
    </xf>
    <xf numFmtId="0" fontId="32" fillId="0" borderId="19" xfId="0" applyFont="1" applyFill="1" applyBorder="1" applyAlignment="1" applyProtection="1">
      <alignment horizontal="left" vertical="center" indent="1"/>
    </xf>
    <xf numFmtId="0" fontId="32" fillId="0" borderId="17" xfId="0" applyFont="1" applyFill="1" applyBorder="1" applyAlignment="1" applyProtection="1">
      <alignment horizontal="left" vertical="center" indent="1"/>
    </xf>
    <xf numFmtId="0" fontId="32" fillId="0" borderId="37" xfId="0" applyFont="1" applyFill="1" applyBorder="1" applyAlignment="1" applyProtection="1">
      <alignment horizontal="left" vertical="center" indent="1"/>
    </xf>
    <xf numFmtId="44" fontId="32" fillId="0" borderId="20" xfId="28" applyFont="1" applyFill="1" applyBorder="1" applyAlignment="1" applyProtection="1">
      <alignment horizontal="left" vertical="center" indent="1"/>
    </xf>
    <xf numFmtId="44" fontId="32" fillId="25" borderId="39" xfId="28" applyFont="1" applyFill="1" applyBorder="1" applyAlignment="1" applyProtection="1">
      <alignment horizontal="left" vertical="center" indent="1"/>
    </xf>
    <xf numFmtId="44" fontId="32" fillId="25" borderId="25" xfId="28" applyFont="1" applyFill="1" applyBorder="1" applyAlignment="1" applyProtection="1">
      <alignment horizontal="left" vertical="center" indent="1"/>
    </xf>
    <xf numFmtId="44" fontId="32" fillId="25" borderId="20" xfId="28" applyFont="1" applyFill="1" applyBorder="1" applyAlignment="1" applyProtection="1">
      <alignment horizontal="left" vertical="center" indent="1"/>
    </xf>
    <xf numFmtId="44" fontId="32" fillId="0" borderId="25" xfId="28" applyFont="1" applyFill="1" applyBorder="1" applyAlignment="1" applyProtection="1">
      <alignment horizontal="left" vertical="center" indent="1"/>
    </xf>
    <xf numFmtId="0" fontId="32" fillId="25" borderId="25" xfId="0" applyFont="1" applyFill="1" applyBorder="1" applyAlignment="1" applyProtection="1">
      <alignment horizontal="left" vertical="center" indent="1"/>
    </xf>
    <xf numFmtId="0" fontId="32" fillId="25" borderId="20" xfId="0" applyFont="1" applyFill="1" applyBorder="1" applyAlignment="1" applyProtection="1">
      <alignment horizontal="left" vertical="center" indent="1"/>
    </xf>
    <xf numFmtId="0" fontId="32" fillId="25" borderId="39" xfId="0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 vertical="center"/>
    </xf>
    <xf numFmtId="1" fontId="21" fillId="24" borderId="17" xfId="0" applyNumberFormat="1" applyFont="1" applyFill="1" applyBorder="1" applyAlignment="1" applyProtection="1">
      <alignment horizontal="center"/>
      <protection locked="0"/>
    </xf>
    <xf numFmtId="1" fontId="21" fillId="24" borderId="37" xfId="0" applyNumberFormat="1" applyFont="1" applyFill="1" applyBorder="1" applyAlignment="1" applyProtection="1">
      <alignment horizontal="center"/>
      <protection locked="0"/>
    </xf>
    <xf numFmtId="44" fontId="32" fillId="25" borderId="26" xfId="28" applyFont="1" applyFill="1" applyBorder="1" applyAlignment="1" applyProtection="1">
      <alignment horizontal="left" vertical="center" indent="1"/>
    </xf>
    <xf numFmtId="0" fontId="25" fillId="0" borderId="15" xfId="0" applyFont="1" applyFill="1" applyBorder="1" applyAlignment="1" applyProtection="1">
      <alignment horizontal="center"/>
    </xf>
    <xf numFmtId="44" fontId="25" fillId="25" borderId="25" xfId="28" applyFont="1" applyFill="1" applyBorder="1" applyAlignment="1" applyProtection="1">
      <alignment horizontal="left" vertical="center" indent="1"/>
    </xf>
    <xf numFmtId="0" fontId="25" fillId="0" borderId="17" xfId="0" applyFont="1" applyFill="1" applyBorder="1" applyAlignment="1" applyProtection="1">
      <alignment horizontal="center"/>
    </xf>
    <xf numFmtId="44" fontId="25" fillId="25" borderId="20" xfId="28" applyFont="1" applyFill="1" applyBorder="1" applyAlignment="1" applyProtection="1">
      <alignment horizontal="left" vertical="center" indent="1"/>
    </xf>
    <xf numFmtId="0" fontId="25" fillId="0" borderId="37" xfId="0" applyFont="1" applyFill="1" applyBorder="1" applyAlignment="1" applyProtection="1">
      <alignment horizontal="center"/>
    </xf>
    <xf numFmtId="1" fontId="22" fillId="0" borderId="0" xfId="0" applyNumberFormat="1" applyFont="1" applyProtection="1"/>
    <xf numFmtId="1" fontId="27" fillId="28" borderId="23" xfId="0" applyNumberFormat="1" applyFont="1" applyFill="1" applyBorder="1" applyAlignment="1" applyProtection="1">
      <alignment horizontal="center"/>
    </xf>
    <xf numFmtId="1" fontId="21" fillId="29" borderId="19" xfId="0" applyNumberFormat="1" applyFont="1" applyFill="1" applyBorder="1" applyAlignment="1" applyProtection="1">
      <alignment horizontal="center"/>
      <protection locked="0"/>
    </xf>
    <xf numFmtId="1" fontId="21" fillId="24" borderId="19" xfId="0" applyNumberFormat="1" applyFont="1" applyFill="1" applyBorder="1" applyAlignment="1" applyProtection="1">
      <alignment horizontal="center"/>
      <protection locked="0"/>
    </xf>
    <xf numFmtId="1" fontId="22" fillId="26" borderId="43" xfId="0" applyNumberFormat="1" applyFont="1" applyFill="1" applyBorder="1" applyProtection="1"/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1" fillId="28" borderId="31" xfId="0" applyFont="1" applyFill="1" applyBorder="1" applyAlignment="1" applyProtection="1">
      <alignment horizontal="center"/>
    </xf>
    <xf numFmtId="44" fontId="21" fillId="0" borderId="65" xfId="0" applyNumberFormat="1" applyFont="1" applyBorder="1" applyProtection="1"/>
    <xf numFmtId="44" fontId="43" fillId="28" borderId="62" xfId="0" applyNumberFormat="1" applyFont="1" applyFill="1" applyBorder="1" applyProtection="1"/>
    <xf numFmtId="44" fontId="44" fillId="0" borderId="62" xfId="0" applyNumberFormat="1" applyFont="1" applyBorder="1" applyProtection="1"/>
    <xf numFmtId="44" fontId="21" fillId="28" borderId="14" xfId="0" applyNumberFormat="1" applyFont="1" applyFill="1" applyBorder="1" applyAlignment="1" applyProtection="1">
      <alignment horizontal="center"/>
    </xf>
    <xf numFmtId="44" fontId="44" fillId="0" borderId="49" xfId="0" applyNumberFormat="1" applyFont="1" applyBorder="1" applyProtection="1"/>
    <xf numFmtId="0" fontId="32" fillId="0" borderId="60" xfId="0" applyFont="1" applyFill="1" applyBorder="1" applyAlignment="1" applyProtection="1">
      <alignment horizontal="center"/>
    </xf>
    <xf numFmtId="1" fontId="21" fillId="0" borderId="61" xfId="0" applyNumberFormat="1" applyFont="1" applyFill="1" applyBorder="1" applyAlignment="1" applyProtection="1">
      <alignment horizontal="center"/>
    </xf>
    <xf numFmtId="0" fontId="32" fillId="0" borderId="51" xfId="0" applyFont="1" applyFill="1" applyBorder="1" applyAlignment="1" applyProtection="1">
      <alignment horizontal="center"/>
    </xf>
    <xf numFmtId="0" fontId="32" fillId="0" borderId="63" xfId="0" applyFont="1" applyFill="1" applyBorder="1" applyAlignment="1" applyProtection="1">
      <alignment horizontal="center"/>
    </xf>
    <xf numFmtId="1" fontId="22" fillId="26" borderId="44" xfId="0" applyNumberFormat="1" applyFont="1" applyFill="1" applyBorder="1" applyProtection="1"/>
    <xf numFmtId="0" fontId="32" fillId="0" borderId="63" xfId="0" applyFont="1" applyBorder="1" applyAlignment="1" applyProtection="1">
      <alignment horizontal="center"/>
    </xf>
    <xf numFmtId="0" fontId="32" fillId="0" borderId="60" xfId="0" applyFont="1" applyBorder="1" applyAlignment="1" applyProtection="1">
      <alignment horizontal="center"/>
    </xf>
    <xf numFmtId="0" fontId="32" fillId="0" borderId="51" xfId="0" applyFont="1" applyBorder="1" applyAlignment="1" applyProtection="1">
      <alignment horizontal="center"/>
    </xf>
    <xf numFmtId="0" fontId="21" fillId="25" borderId="21" xfId="0" applyFont="1" applyFill="1" applyBorder="1" applyAlignment="1" applyProtection="1">
      <alignment horizontal="center"/>
    </xf>
    <xf numFmtId="0" fontId="21" fillId="24" borderId="21" xfId="0" applyFont="1" applyFill="1" applyBorder="1" applyAlignment="1" applyProtection="1">
      <alignment horizontal="center"/>
      <protection locked="0"/>
    </xf>
    <xf numFmtId="1" fontId="21" fillId="24" borderId="21" xfId="0" applyNumberFormat="1" applyFont="1" applyFill="1" applyBorder="1" applyAlignment="1" applyProtection="1">
      <alignment horizontal="center"/>
      <protection locked="0"/>
    </xf>
    <xf numFmtId="44" fontId="21" fillId="29" borderId="19" xfId="0" applyNumberFormat="1" applyFont="1" applyFill="1" applyBorder="1" applyAlignment="1" applyProtection="1">
      <alignment horizontal="center"/>
      <protection locked="0"/>
    </xf>
    <xf numFmtId="44" fontId="21" fillId="29" borderId="17" xfId="0" applyNumberFormat="1" applyFont="1" applyFill="1" applyBorder="1" applyAlignment="1" applyProtection="1">
      <alignment horizontal="center"/>
      <protection locked="0"/>
    </xf>
    <xf numFmtId="0" fontId="21" fillId="29" borderId="37" xfId="0" applyFont="1" applyFill="1" applyBorder="1" applyAlignment="1" applyProtection="1">
      <alignment horizontal="center"/>
      <protection locked="0"/>
    </xf>
    <xf numFmtId="44" fontId="21" fillId="29" borderId="37" xfId="0" applyNumberFormat="1" applyFont="1" applyFill="1" applyBorder="1" applyAlignment="1" applyProtection="1">
      <alignment horizontal="center"/>
      <protection locked="0"/>
    </xf>
    <xf numFmtId="0" fontId="27" fillId="28" borderId="42" xfId="0" applyFont="1" applyFill="1" applyBorder="1" applyAlignment="1" applyProtection="1">
      <alignment horizontal="center"/>
    </xf>
    <xf numFmtId="0" fontId="22" fillId="26" borderId="27" xfId="0" applyFont="1" applyFill="1" applyBorder="1" applyAlignment="1" applyProtection="1">
      <alignment horizontal="center"/>
    </xf>
    <xf numFmtId="0" fontId="22" fillId="26" borderId="30" xfId="0" applyFont="1" applyFill="1" applyBorder="1" applyAlignment="1" applyProtection="1">
      <alignment horizontal="center"/>
    </xf>
    <xf numFmtId="0" fontId="22" fillId="26" borderId="31" xfId="0" applyFont="1" applyFill="1" applyBorder="1" applyAlignment="1" applyProtection="1">
      <alignment horizontal="center"/>
    </xf>
    <xf numFmtId="0" fontId="22" fillId="26" borderId="29" xfId="0" applyFont="1" applyFill="1" applyBorder="1" applyAlignment="1" applyProtection="1">
      <alignment horizontal="center"/>
    </xf>
    <xf numFmtId="0" fontId="22" fillId="26" borderId="13" xfId="0" applyFont="1" applyFill="1" applyBorder="1" applyAlignment="1" applyProtection="1">
      <alignment horizontal="center"/>
    </xf>
    <xf numFmtId="0" fontId="22" fillId="26" borderId="12" xfId="0" applyFont="1" applyFill="1" applyBorder="1" applyAlignment="1" applyProtection="1">
      <alignment horizontal="center"/>
    </xf>
    <xf numFmtId="0" fontId="22" fillId="26" borderId="75" xfId="0" applyFont="1" applyFill="1" applyBorder="1" applyAlignment="1" applyProtection="1">
      <alignment horizontal="center"/>
    </xf>
    <xf numFmtId="0" fontId="27" fillId="0" borderId="32" xfId="0" applyFont="1" applyFill="1" applyBorder="1" applyAlignment="1" applyProtection="1">
      <alignment horizontal="left" indent="1"/>
    </xf>
    <xf numFmtId="0" fontId="27" fillId="0" borderId="12" xfId="0" applyFont="1" applyFill="1" applyBorder="1" applyProtection="1"/>
    <xf numFmtId="0" fontId="27" fillId="0" borderId="12" xfId="0" applyFont="1" applyFill="1" applyBorder="1" applyAlignment="1" applyProtection="1">
      <alignment horizontal="center"/>
    </xf>
    <xf numFmtId="0" fontId="27" fillId="0" borderId="12" xfId="0" applyFont="1" applyFill="1" applyBorder="1" applyAlignment="1" applyProtection="1">
      <alignment horizontal="left"/>
    </xf>
    <xf numFmtId="0" fontId="27" fillId="0" borderId="34" xfId="0" applyFont="1" applyFill="1" applyBorder="1" applyAlignment="1" applyProtection="1">
      <alignment horizontal="center"/>
    </xf>
    <xf numFmtId="0" fontId="27" fillId="0" borderId="35" xfId="0" applyFont="1" applyFill="1" applyBorder="1" applyAlignment="1" applyProtection="1">
      <alignment horizontal="left" indent="1"/>
    </xf>
    <xf numFmtId="0" fontId="27" fillId="0" borderId="13" xfId="0" applyFont="1" applyFill="1" applyBorder="1" applyProtection="1"/>
    <xf numFmtId="0" fontId="27" fillId="0" borderId="13" xfId="0" applyFont="1" applyFill="1" applyBorder="1" applyAlignment="1" applyProtection="1">
      <alignment horizontal="center"/>
    </xf>
    <xf numFmtId="0" fontId="27" fillId="0" borderId="13" xfId="0" applyFont="1" applyFill="1" applyBorder="1" applyAlignment="1" applyProtection="1">
      <alignment horizontal="left"/>
    </xf>
    <xf numFmtId="0" fontId="27" fillId="0" borderId="36" xfId="0" applyFont="1" applyFill="1" applyBorder="1" applyAlignment="1" applyProtection="1">
      <alignment horizontal="center"/>
    </xf>
    <xf numFmtId="1" fontId="31" fillId="0" borderId="34" xfId="0" applyNumberFormat="1" applyFont="1" applyFill="1" applyBorder="1" applyAlignment="1" applyProtection="1">
      <alignment vertical="top" wrapText="1"/>
      <protection locked="0"/>
    </xf>
    <xf numFmtId="1" fontId="31" fillId="0" borderId="36" xfId="0" applyNumberFormat="1" applyFont="1" applyFill="1" applyBorder="1" applyAlignment="1" applyProtection="1">
      <alignment vertical="top" wrapText="1"/>
      <protection locked="0"/>
    </xf>
    <xf numFmtId="0" fontId="32" fillId="0" borderId="78" xfId="0" applyFont="1" applyFill="1" applyBorder="1" applyAlignment="1" applyProtection="1">
      <alignment horizontal="center"/>
    </xf>
    <xf numFmtId="44" fontId="32" fillId="0" borderId="79" xfId="28" applyFont="1" applyFill="1" applyBorder="1" applyAlignment="1" applyProtection="1">
      <alignment horizontal="left" vertical="center" indent="1"/>
    </xf>
    <xf numFmtId="44" fontId="32" fillId="0" borderId="79" xfId="28" applyFont="1" applyFill="1" applyBorder="1" applyAlignment="1" applyProtection="1">
      <alignment horizontal="left"/>
    </xf>
    <xf numFmtId="44" fontId="25" fillId="0" borderId="79" xfId="28" applyFont="1" applyFill="1" applyBorder="1" applyAlignment="1" applyProtection="1">
      <alignment horizontal="left"/>
    </xf>
    <xf numFmtId="0" fontId="21" fillId="24" borderId="79" xfId="0" applyFont="1" applyFill="1" applyBorder="1" applyAlignment="1" applyProtection="1">
      <alignment horizontal="center"/>
      <protection locked="0"/>
    </xf>
    <xf numFmtId="44" fontId="21" fillId="24" borderId="79" xfId="0" applyNumberFormat="1" applyFont="1" applyFill="1" applyBorder="1" applyAlignment="1" applyProtection="1">
      <alignment horizontal="center"/>
      <protection locked="0"/>
    </xf>
    <xf numFmtId="1" fontId="21" fillId="24" borderId="79" xfId="0" applyNumberFormat="1" applyFont="1" applyFill="1" applyBorder="1" applyAlignment="1" applyProtection="1">
      <alignment horizontal="center"/>
      <protection locked="0"/>
    </xf>
    <xf numFmtId="44" fontId="21" fillId="24" borderId="38" xfId="0" applyNumberFormat="1" applyFont="1" applyFill="1" applyBorder="1" applyAlignment="1" applyProtection="1">
      <alignment horizontal="center"/>
      <protection locked="0"/>
    </xf>
    <xf numFmtId="44" fontId="21" fillId="24" borderId="80" xfId="0" applyNumberFormat="1" applyFont="1" applyFill="1" applyBorder="1" applyAlignment="1" applyProtection="1">
      <alignment horizontal="center"/>
      <protection locked="0"/>
    </xf>
    <xf numFmtId="0" fontId="21" fillId="24" borderId="15" xfId="0" applyFont="1" applyFill="1" applyBorder="1" applyAlignment="1" applyProtection="1">
      <alignment horizontal="center"/>
      <protection locked="0"/>
    </xf>
    <xf numFmtId="44" fontId="21" fillId="24" borderId="15" xfId="0" applyNumberFormat="1" applyFont="1" applyFill="1" applyBorder="1" applyAlignment="1" applyProtection="1">
      <alignment horizontal="center"/>
      <protection locked="0"/>
    </xf>
    <xf numFmtId="1" fontId="21" fillId="24" borderId="15" xfId="0" applyNumberFormat="1" applyFont="1" applyFill="1" applyBorder="1" applyAlignment="1" applyProtection="1">
      <alignment horizontal="center"/>
      <protection locked="0"/>
    </xf>
    <xf numFmtId="0" fontId="22" fillId="26" borderId="66" xfId="0" applyFont="1" applyFill="1" applyBorder="1" applyProtection="1"/>
    <xf numFmtId="1" fontId="22" fillId="26" borderId="66" xfId="0" applyNumberFormat="1" applyFont="1" applyFill="1" applyBorder="1" applyProtection="1"/>
    <xf numFmtId="44" fontId="21" fillId="24" borderId="0" xfId="0" applyNumberFormat="1" applyFont="1" applyFill="1" applyBorder="1" applyAlignment="1" applyProtection="1">
      <alignment horizontal="center"/>
      <protection locked="0"/>
    </xf>
    <xf numFmtId="44" fontId="21" fillId="24" borderId="10" xfId="0" applyNumberFormat="1" applyFont="1" applyFill="1" applyBorder="1" applyAlignment="1" applyProtection="1">
      <alignment horizontal="center"/>
      <protection locked="0"/>
    </xf>
    <xf numFmtId="0" fontId="22" fillId="26" borderId="59" xfId="0" applyFont="1" applyFill="1" applyBorder="1" applyProtection="1"/>
    <xf numFmtId="44" fontId="21" fillId="24" borderId="41" xfId="0" applyNumberFormat="1" applyFont="1" applyFill="1" applyBorder="1" applyAlignment="1" applyProtection="1">
      <alignment horizontal="center"/>
      <protection locked="0"/>
    </xf>
    <xf numFmtId="44" fontId="21" fillId="24" borderId="50" xfId="0" applyNumberFormat="1" applyFont="1" applyFill="1" applyBorder="1" applyAlignment="1" applyProtection="1">
      <alignment horizontal="center"/>
      <protection locked="0"/>
    </xf>
    <xf numFmtId="0" fontId="22" fillId="26" borderId="58" xfId="0" applyFont="1" applyFill="1" applyBorder="1" applyProtection="1"/>
    <xf numFmtId="0" fontId="22" fillId="26" borderId="13" xfId="0" applyFont="1" applyFill="1" applyBorder="1" applyProtection="1"/>
    <xf numFmtId="0" fontId="21" fillId="24" borderId="24" xfId="0" applyFont="1" applyFill="1" applyBorder="1" applyAlignment="1" applyProtection="1">
      <alignment horizontal="center"/>
      <protection locked="0"/>
    </xf>
    <xf numFmtId="44" fontId="21" fillId="24" borderId="76" xfId="0" applyNumberFormat="1" applyFont="1" applyFill="1" applyBorder="1" applyAlignment="1" applyProtection="1">
      <alignment horizontal="center"/>
      <protection locked="0"/>
    </xf>
    <xf numFmtId="0" fontId="21" fillId="24" borderId="66" xfId="0" applyFont="1" applyFill="1" applyBorder="1" applyAlignment="1" applyProtection="1">
      <alignment horizontal="center"/>
      <protection locked="0"/>
    </xf>
    <xf numFmtId="1" fontId="21" fillId="24" borderId="66" xfId="0" applyNumberFormat="1" applyFont="1" applyFill="1" applyBorder="1" applyAlignment="1" applyProtection="1">
      <alignment horizontal="center"/>
      <protection locked="0"/>
    </xf>
    <xf numFmtId="0" fontId="32" fillId="26" borderId="68" xfId="0" applyFont="1" applyFill="1" applyBorder="1" applyProtection="1"/>
    <xf numFmtId="0" fontId="41" fillId="27" borderId="69" xfId="0" applyFont="1" applyFill="1" applyBorder="1" applyAlignment="1" applyProtection="1">
      <alignment horizontal="left" vertical="center"/>
    </xf>
    <xf numFmtId="0" fontId="32" fillId="26" borderId="69" xfId="0" applyFont="1" applyFill="1" applyBorder="1" applyProtection="1"/>
    <xf numFmtId="0" fontId="22" fillId="26" borderId="69" xfId="0" applyFont="1" applyFill="1" applyBorder="1" applyProtection="1"/>
    <xf numFmtId="1" fontId="22" fillId="26" borderId="69" xfId="0" applyNumberFormat="1" applyFont="1" applyFill="1" applyBorder="1" applyProtection="1"/>
    <xf numFmtId="44" fontId="21" fillId="0" borderId="17" xfId="0" applyNumberFormat="1" applyFont="1" applyBorder="1" applyAlignment="1" applyProtection="1">
      <alignment horizontal="center"/>
    </xf>
    <xf numFmtId="0" fontId="32" fillId="0" borderId="78" xfId="0" applyFont="1" applyBorder="1" applyAlignment="1" applyProtection="1">
      <alignment horizontal="center"/>
    </xf>
    <xf numFmtId="44" fontId="32" fillId="25" borderId="17" xfId="28" applyFont="1" applyFill="1" applyBorder="1" applyAlignment="1" applyProtection="1">
      <alignment horizontal="left" vertical="center" indent="1"/>
    </xf>
    <xf numFmtId="44" fontId="32" fillId="25" borderId="21" xfId="28" applyFont="1" applyFill="1" applyBorder="1" applyAlignment="1" applyProtection="1">
      <alignment horizontal="left"/>
    </xf>
    <xf numFmtId="44" fontId="25" fillId="25" borderId="21" xfId="28" applyFont="1" applyFill="1" applyBorder="1" applyAlignment="1" applyProtection="1">
      <alignment horizontal="left"/>
    </xf>
    <xf numFmtId="0" fontId="32" fillId="0" borderId="79" xfId="0" applyFont="1" applyFill="1" applyBorder="1" applyAlignment="1" applyProtection="1">
      <alignment horizontal="center"/>
    </xf>
    <xf numFmtId="0" fontId="22" fillId="26" borderId="36" xfId="0" applyFont="1" applyFill="1" applyBorder="1" applyAlignment="1" applyProtection="1">
      <alignment horizontal="center"/>
    </xf>
    <xf numFmtId="0" fontId="21" fillId="24" borderId="20" xfId="0" applyFont="1" applyFill="1" applyBorder="1" applyAlignment="1" applyProtection="1">
      <alignment horizontal="center"/>
      <protection locked="0"/>
    </xf>
    <xf numFmtId="0" fontId="22" fillId="26" borderId="76" xfId="0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center"/>
    </xf>
    <xf numFmtId="1" fontId="21" fillId="24" borderId="20" xfId="0" applyNumberFormat="1" applyFont="1" applyFill="1" applyBorder="1" applyAlignment="1" applyProtection="1">
      <alignment horizontal="center"/>
      <protection locked="0"/>
    </xf>
    <xf numFmtId="0" fontId="32" fillId="25" borderId="17" xfId="0" applyFont="1" applyFill="1" applyBorder="1" applyAlignment="1" applyProtection="1">
      <alignment horizontal="left" vertical="center" indent="1"/>
    </xf>
    <xf numFmtId="0" fontId="32" fillId="0" borderId="24" xfId="0" applyFont="1" applyBorder="1" applyAlignment="1" applyProtection="1">
      <alignment horizontal="center"/>
    </xf>
    <xf numFmtId="44" fontId="21" fillId="29" borderId="10" xfId="0" applyNumberFormat="1" applyFont="1" applyFill="1" applyBorder="1" applyAlignment="1" applyProtection="1">
      <alignment horizontal="center"/>
      <protection locked="0"/>
    </xf>
    <xf numFmtId="44" fontId="21" fillId="24" borderId="20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</xf>
    <xf numFmtId="0" fontId="25" fillId="0" borderId="42" xfId="0" applyFont="1" applyBorder="1" applyAlignment="1" applyProtection="1">
      <alignment horizontal="center" vertical="center" wrapText="1"/>
    </xf>
    <xf numFmtId="0" fontId="22" fillId="0" borderId="79" xfId="0" applyFont="1" applyFill="1" applyBorder="1" applyProtection="1"/>
    <xf numFmtId="44" fontId="32" fillId="25" borderId="37" xfId="28" applyFont="1" applyFill="1" applyBorder="1" applyAlignment="1" applyProtection="1">
      <alignment horizontal="left" vertical="center" indent="1"/>
    </xf>
    <xf numFmtId="44" fontId="21" fillId="24" borderId="24" xfId="0" applyNumberFormat="1" applyFont="1" applyFill="1" applyBorder="1" applyAlignment="1" applyProtection="1">
      <alignment horizontal="center"/>
      <protection locked="0"/>
    </xf>
    <xf numFmtId="0" fontId="27" fillId="28" borderId="28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26" borderId="28" xfId="0" applyFont="1" applyFill="1" applyBorder="1" applyAlignment="1" applyProtection="1">
      <alignment horizontal="center"/>
    </xf>
    <xf numFmtId="0" fontId="21" fillId="0" borderId="80" xfId="0" applyFont="1" applyFill="1" applyBorder="1" applyAlignment="1" applyProtection="1">
      <alignment horizontal="center"/>
      <protection locked="0"/>
    </xf>
    <xf numFmtId="0" fontId="21" fillId="29" borderId="79" xfId="0" applyFont="1" applyFill="1" applyBorder="1" applyAlignment="1" applyProtection="1">
      <alignment horizontal="center"/>
      <protection locked="0"/>
    </xf>
    <xf numFmtId="44" fontId="21" fillId="0" borderId="59" xfId="0" applyNumberFormat="1" applyFont="1" applyFill="1" applyBorder="1" applyAlignment="1" applyProtection="1">
      <alignment horizontal="center"/>
      <protection locked="0"/>
    </xf>
    <xf numFmtId="0" fontId="22" fillId="26" borderId="26" xfId="0" applyFont="1" applyFill="1" applyBorder="1" applyAlignment="1" applyProtection="1">
      <alignment horizontal="center"/>
    </xf>
    <xf numFmtId="0" fontId="22" fillId="26" borderId="0" xfId="0" applyFont="1" applyFill="1" applyBorder="1" applyAlignment="1" applyProtection="1">
      <alignment horizontal="center"/>
    </xf>
    <xf numFmtId="0" fontId="32" fillId="26" borderId="81" xfId="0" applyFont="1" applyFill="1" applyBorder="1" applyProtection="1"/>
    <xf numFmtId="0" fontId="41" fillId="27" borderId="66" xfId="0" applyFont="1" applyFill="1" applyBorder="1" applyAlignment="1" applyProtection="1">
      <alignment horizontal="left" vertical="center"/>
    </xf>
    <xf numFmtId="0" fontId="22" fillId="26" borderId="58" xfId="0" applyFont="1" applyFill="1" applyBorder="1" applyAlignment="1" applyProtection="1">
      <alignment horizontal="center"/>
    </xf>
    <xf numFmtId="0" fontId="22" fillId="26" borderId="82" xfId="0" applyFont="1" applyFill="1" applyBorder="1" applyAlignment="1" applyProtection="1">
      <alignment horizontal="center"/>
    </xf>
    <xf numFmtId="0" fontId="22" fillId="26" borderId="32" xfId="0" applyFont="1" applyFill="1" applyBorder="1" applyAlignment="1" applyProtection="1">
      <alignment horizontal="center"/>
    </xf>
    <xf numFmtId="0" fontId="21" fillId="0" borderId="34" xfId="0" applyFont="1" applyBorder="1" applyAlignment="1" applyProtection="1">
      <alignment horizontal="center"/>
    </xf>
    <xf numFmtId="0" fontId="32" fillId="26" borderId="78" xfId="0" applyFont="1" applyFill="1" applyBorder="1" applyProtection="1"/>
    <xf numFmtId="0" fontId="41" fillId="27" borderId="79" xfId="0" applyFont="1" applyFill="1" applyBorder="1" applyAlignment="1" applyProtection="1">
      <alignment horizontal="left" vertical="center"/>
    </xf>
    <xf numFmtId="0" fontId="22" fillId="26" borderId="83" xfId="0" applyFont="1" applyFill="1" applyBorder="1" applyAlignment="1" applyProtection="1">
      <alignment horizontal="center"/>
    </xf>
    <xf numFmtId="0" fontId="21" fillId="0" borderId="84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28" fillId="29" borderId="18" xfId="0" applyFont="1" applyFill="1" applyBorder="1" applyAlignment="1" applyProtection="1">
      <alignment horizontal="left" indent="1"/>
      <protection locked="0"/>
    </xf>
    <xf numFmtId="0" fontId="46" fillId="30" borderId="35" xfId="0" applyFont="1" applyFill="1" applyBorder="1" applyAlignment="1" applyProtection="1">
      <alignment horizontal="center" vertical="center"/>
    </xf>
    <xf numFmtId="0" fontId="46" fillId="30" borderId="13" xfId="0" applyFont="1" applyFill="1" applyBorder="1" applyAlignment="1" applyProtection="1">
      <alignment horizontal="center" vertical="center"/>
    </xf>
    <xf numFmtId="0" fontId="46" fillId="30" borderId="36" xfId="0" applyFont="1" applyFill="1" applyBorder="1" applyAlignment="1" applyProtection="1">
      <alignment horizontal="center" vertical="center"/>
    </xf>
    <xf numFmtId="0" fontId="27" fillId="28" borderId="31" xfId="0" applyFont="1" applyFill="1" applyBorder="1" applyAlignment="1" applyProtection="1">
      <alignment horizontal="center"/>
    </xf>
    <xf numFmtId="0" fontId="54" fillId="28" borderId="27" xfId="0" applyFont="1" applyFill="1" applyBorder="1" applyAlignment="1" applyProtection="1">
      <alignment horizontal="center"/>
    </xf>
    <xf numFmtId="1" fontId="21" fillId="29" borderId="17" xfId="0" applyNumberFormat="1" applyFont="1" applyFill="1" applyBorder="1" applyAlignment="1" applyProtection="1">
      <alignment horizontal="center"/>
      <protection locked="0"/>
    </xf>
    <xf numFmtId="44" fontId="21" fillId="29" borderId="20" xfId="0" applyNumberFormat="1" applyFont="1" applyFill="1" applyBorder="1" applyAlignment="1" applyProtection="1">
      <alignment horizontal="center"/>
      <protection locked="0"/>
    </xf>
    <xf numFmtId="1" fontId="21" fillId="29" borderId="37" xfId="0" applyNumberFormat="1" applyFont="1" applyFill="1" applyBorder="1" applyAlignment="1" applyProtection="1">
      <alignment horizontal="center"/>
      <protection locked="0"/>
    </xf>
    <xf numFmtId="0" fontId="32" fillId="31" borderId="17" xfId="0" applyFont="1" applyFill="1" applyBorder="1" applyAlignment="1" applyProtection="1">
      <alignment horizontal="center"/>
    </xf>
    <xf numFmtId="0" fontId="55" fillId="0" borderId="19" xfId="0" applyFont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/>
    </xf>
    <xf numFmtId="1" fontId="22" fillId="0" borderId="17" xfId="0" applyNumberFormat="1" applyFont="1" applyBorder="1" applyAlignment="1" applyProtection="1">
      <alignment horizontal="center"/>
    </xf>
    <xf numFmtId="169" fontId="21" fillId="24" borderId="24" xfId="0" applyNumberFormat="1" applyFont="1" applyFill="1" applyBorder="1" applyAlignment="1" applyProtection="1">
      <alignment horizontal="center"/>
      <protection locked="0"/>
    </xf>
    <xf numFmtId="169" fontId="21" fillId="24" borderId="40" xfId="0" applyNumberFormat="1" applyFont="1" applyFill="1" applyBorder="1" applyAlignment="1" applyProtection="1">
      <alignment horizontal="center"/>
      <protection locked="0"/>
    </xf>
    <xf numFmtId="0" fontId="21" fillId="29" borderId="19" xfId="0" applyNumberFormat="1" applyFont="1" applyFill="1" applyBorder="1" applyAlignment="1" applyProtection="1">
      <alignment horizontal="center"/>
      <protection locked="0"/>
    </xf>
    <xf numFmtId="0" fontId="21" fillId="0" borderId="88" xfId="0" applyFont="1" applyBorder="1" applyAlignment="1" applyProtection="1">
      <alignment horizontal="center"/>
    </xf>
    <xf numFmtId="0" fontId="38" fillId="0" borderId="51" xfId="0" applyFont="1" applyFill="1" applyBorder="1" applyAlignment="1" applyProtection="1">
      <alignment horizontal="center" vertical="center"/>
      <protection locked="0"/>
    </xf>
    <xf numFmtId="0" fontId="38" fillId="0" borderId="52" xfId="0" applyFont="1" applyBorder="1" applyAlignment="1" applyProtection="1">
      <alignment horizontal="left" vertical="center" indent="1"/>
      <protection locked="0"/>
    </xf>
    <xf numFmtId="0" fontId="38" fillId="0" borderId="85" xfId="0" applyFont="1" applyBorder="1" applyAlignment="1" applyProtection="1">
      <alignment horizontal="left" vertical="center" indent="1"/>
      <protection locked="0"/>
    </xf>
    <xf numFmtId="0" fontId="38" fillId="0" borderId="52" xfId="0" applyFont="1" applyFill="1" applyBorder="1" applyAlignment="1" applyProtection="1">
      <alignment horizontal="center" vertical="center"/>
      <protection locked="0"/>
    </xf>
    <xf numFmtId="0" fontId="38" fillId="0" borderId="87" xfId="0" applyFont="1" applyFill="1" applyBorder="1" applyAlignment="1" applyProtection="1">
      <alignment horizontal="left" vertical="center" indent="1"/>
      <protection locked="0"/>
    </xf>
    <xf numFmtId="0" fontId="38" fillId="0" borderId="48" xfId="0" applyFont="1" applyFill="1" applyBorder="1" applyAlignment="1" applyProtection="1">
      <alignment horizontal="left" vertical="center" indent="1"/>
      <protection locked="0"/>
    </xf>
    <xf numFmtId="0" fontId="56" fillId="0" borderId="52" xfId="0" applyFont="1" applyFill="1" applyBorder="1" applyAlignment="1" applyProtection="1">
      <alignment horizontal="center" vertical="center"/>
      <protection locked="0"/>
    </xf>
    <xf numFmtId="0" fontId="30" fillId="0" borderId="18" xfId="0" applyFont="1" applyFill="1" applyBorder="1" applyAlignment="1" applyProtection="1">
      <alignment horizontal="left" vertical="center" indent="1"/>
      <protection locked="0"/>
    </xf>
    <xf numFmtId="165" fontId="28" fillId="0" borderId="61" xfId="0" applyNumberFormat="1" applyFont="1" applyFill="1" applyBorder="1" applyAlignment="1" applyProtection="1">
      <alignment horizontal="left" vertical="center" indent="1"/>
      <protection locked="0"/>
    </xf>
    <xf numFmtId="0" fontId="25" fillId="0" borderId="22" xfId="0" applyFont="1" applyFill="1" applyBorder="1" applyAlignment="1" applyProtection="1">
      <alignment horizontal="left" vertical="center" indent="1"/>
      <protection locked="0"/>
    </xf>
    <xf numFmtId="0" fontId="56" fillId="0" borderId="18" xfId="0" applyFont="1" applyFill="1" applyBorder="1" applyAlignment="1" applyProtection="1">
      <alignment horizontal="left" vertical="center" indent="1"/>
      <protection locked="0"/>
    </xf>
    <xf numFmtId="0" fontId="30" fillId="0" borderId="21" xfId="0" applyFont="1" applyBorder="1" applyAlignment="1">
      <alignment horizontal="left" vertical="center" indent="1"/>
    </xf>
    <xf numFmtId="0" fontId="25" fillId="0" borderId="0" xfId="0" applyFont="1" applyAlignment="1" applyProtection="1">
      <alignment horizontal="center"/>
    </xf>
    <xf numFmtId="0" fontId="55" fillId="0" borderId="24" xfId="0" applyFont="1" applyBorder="1" applyAlignment="1" applyProtection="1">
      <alignment horizontal="center"/>
    </xf>
    <xf numFmtId="0" fontId="55" fillId="0" borderId="10" xfId="0" applyFont="1" applyBorder="1" applyAlignment="1" applyProtection="1">
      <alignment horizontal="center"/>
    </xf>
    <xf numFmtId="44" fontId="25" fillId="0" borderId="19" xfId="0" applyNumberFormat="1" applyFont="1" applyBorder="1" applyAlignment="1" applyProtection="1">
      <alignment horizontal="left"/>
    </xf>
    <xf numFmtId="44" fontId="25" fillId="0" borderId="17" xfId="0" applyNumberFormat="1" applyFont="1" applyBorder="1" applyAlignment="1" applyProtection="1">
      <alignment horizontal="left"/>
    </xf>
    <xf numFmtId="44" fontId="25" fillId="0" borderId="37" xfId="0" applyNumberFormat="1" applyFont="1" applyBorder="1" applyAlignment="1" applyProtection="1">
      <alignment horizontal="left"/>
    </xf>
    <xf numFmtId="0" fontId="55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 vertical="center" indent="1"/>
      <protection locked="0"/>
    </xf>
    <xf numFmtId="0" fontId="30" fillId="0" borderId="18" xfId="0" applyFont="1" applyBorder="1" applyAlignment="1" applyProtection="1">
      <alignment horizontal="left" vertical="center" indent="1"/>
      <protection locked="0"/>
    </xf>
    <xf numFmtId="0" fontId="21" fillId="28" borderId="46" xfId="0" applyFont="1" applyFill="1" applyBorder="1" applyAlignment="1" applyProtection="1">
      <alignment horizontal="left"/>
      <protection locked="0"/>
    </xf>
    <xf numFmtId="0" fontId="21" fillId="28" borderId="51" xfId="0" applyFont="1" applyFill="1" applyBorder="1" applyAlignment="1" applyProtection="1">
      <alignment horizontal="left"/>
      <protection locked="0"/>
    </xf>
    <xf numFmtId="0" fontId="21" fillId="28" borderId="47" xfId="0" applyFont="1" applyFill="1" applyBorder="1" applyAlignment="1" applyProtection="1">
      <alignment horizontal="left"/>
      <protection locked="0"/>
    </xf>
    <xf numFmtId="0" fontId="39" fillId="29" borderId="22" xfId="36" applyNumberFormat="1" applyFont="1" applyFill="1" applyBorder="1" applyAlignment="1" applyProtection="1">
      <alignment horizontal="left" indent="1"/>
      <protection locked="0"/>
    </xf>
    <xf numFmtId="44" fontId="21" fillId="0" borderId="17" xfId="0" applyNumberFormat="1" applyFont="1" applyFill="1" applyBorder="1" applyAlignment="1" applyProtection="1">
      <alignment horizontal="center"/>
      <protection locked="0"/>
    </xf>
    <xf numFmtId="0" fontId="37" fillId="30" borderId="51" xfId="0" applyFont="1" applyFill="1" applyBorder="1" applyAlignment="1" applyProtection="1">
      <alignment horizontal="center"/>
    </xf>
    <xf numFmtId="0" fontId="37" fillId="30" borderId="18" xfId="0" applyFont="1" applyFill="1" applyBorder="1" applyAlignment="1" applyProtection="1">
      <alignment horizontal="center"/>
    </xf>
    <xf numFmtId="0" fontId="38" fillId="28" borderId="51" xfId="0" applyFont="1" applyFill="1" applyBorder="1" applyAlignment="1" applyProtection="1">
      <alignment horizontal="center"/>
    </xf>
    <xf numFmtId="0" fontId="38" fillId="28" borderId="18" xfId="0" applyFont="1" applyFill="1" applyBorder="1" applyAlignment="1" applyProtection="1">
      <alignment horizontal="center"/>
    </xf>
    <xf numFmtId="0" fontId="46" fillId="30" borderId="32" xfId="0" applyFont="1" applyFill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7" fillId="30" borderId="46" xfId="0" applyFont="1" applyFill="1" applyBorder="1" applyAlignment="1" applyProtection="1">
      <alignment horizontal="center"/>
    </xf>
    <xf numFmtId="0" fontId="37" fillId="30" borderId="16" xfId="0" applyFont="1" applyFill="1" applyBorder="1" applyAlignment="1" applyProtection="1">
      <alignment horizontal="center"/>
    </xf>
    <xf numFmtId="0" fontId="23" fillId="0" borderId="48" xfId="0" applyFont="1" applyFill="1" applyBorder="1" applyAlignment="1" applyProtection="1">
      <alignment horizontal="left" vertical="center"/>
    </xf>
    <xf numFmtId="0" fontId="23" fillId="0" borderId="45" xfId="0" applyFont="1" applyFill="1" applyBorder="1" applyAlignment="1" applyProtection="1">
      <alignment horizontal="left" vertical="center"/>
    </xf>
    <xf numFmtId="44" fontId="23" fillId="0" borderId="58" xfId="28" applyFont="1" applyFill="1" applyBorder="1" applyAlignment="1" applyProtection="1">
      <alignment horizontal="center"/>
    </xf>
    <xf numFmtId="44" fontId="23" fillId="0" borderId="59" xfId="28" applyFont="1" applyFill="1" applyBorder="1" applyAlignment="1" applyProtection="1">
      <alignment horizontal="center"/>
    </xf>
    <xf numFmtId="44" fontId="23" fillId="0" borderId="25" xfId="28" applyFont="1" applyFill="1" applyBorder="1" applyAlignment="1" applyProtection="1">
      <alignment horizontal="center"/>
    </xf>
    <xf numFmtId="44" fontId="23" fillId="0" borderId="11" xfId="28" applyFont="1" applyFill="1" applyBorder="1" applyAlignment="1" applyProtection="1">
      <alignment horizontal="center"/>
    </xf>
    <xf numFmtId="0" fontId="23" fillId="0" borderId="20" xfId="0" applyFont="1" applyFill="1" applyBorder="1" applyAlignment="1" applyProtection="1">
      <alignment horizontal="left" vertical="center"/>
    </xf>
    <xf numFmtId="0" fontId="23" fillId="0" borderId="24" xfId="0" applyFont="1" applyFill="1" applyBorder="1" applyAlignment="1" applyProtection="1">
      <alignment horizontal="left" vertical="center"/>
    </xf>
    <xf numFmtId="0" fontId="38" fillId="28" borderId="47" xfId="0" applyFont="1" applyFill="1" applyBorder="1" applyAlignment="1" applyProtection="1">
      <alignment horizontal="center"/>
    </xf>
    <xf numFmtId="0" fontId="38" fillId="28" borderId="22" xfId="0" applyFont="1" applyFill="1" applyBorder="1" applyAlignment="1" applyProtection="1">
      <alignment horizontal="center"/>
    </xf>
    <xf numFmtId="0" fontId="51" fillId="27" borderId="32" xfId="0" applyFont="1" applyFill="1" applyBorder="1" applyAlignment="1" applyProtection="1">
      <alignment horizontal="center" vertical="center" wrapText="1"/>
    </xf>
    <xf numFmtId="0" fontId="51" fillId="27" borderId="12" xfId="0" applyFont="1" applyFill="1" applyBorder="1" applyAlignment="1" applyProtection="1">
      <alignment horizontal="center" vertical="center"/>
    </xf>
    <xf numFmtId="0" fontId="51" fillId="27" borderId="34" xfId="0" applyFont="1" applyFill="1" applyBorder="1" applyAlignment="1" applyProtection="1">
      <alignment horizontal="center" vertical="center"/>
    </xf>
    <xf numFmtId="0" fontId="51" fillId="27" borderId="33" xfId="0" applyFont="1" applyFill="1" applyBorder="1" applyAlignment="1" applyProtection="1">
      <alignment horizontal="center" vertical="center"/>
    </xf>
    <xf numFmtId="0" fontId="51" fillId="27" borderId="0" xfId="0" applyFont="1" applyFill="1" applyBorder="1" applyAlignment="1" applyProtection="1">
      <alignment horizontal="center" vertical="center"/>
    </xf>
    <xf numFmtId="0" fontId="51" fillId="27" borderId="14" xfId="0" applyFont="1" applyFill="1" applyBorder="1" applyAlignment="1" applyProtection="1">
      <alignment horizontal="center" vertical="center"/>
    </xf>
    <xf numFmtId="0" fontId="51" fillId="27" borderId="74" xfId="0" applyFont="1" applyFill="1" applyBorder="1" applyAlignment="1" applyProtection="1">
      <alignment horizontal="center" vertical="center"/>
    </xf>
    <xf numFmtId="0" fontId="51" fillId="27" borderId="11" xfId="0" applyFont="1" applyFill="1" applyBorder="1" applyAlignment="1" applyProtection="1">
      <alignment horizontal="center" vertical="center"/>
    </xf>
    <xf numFmtId="0" fontId="51" fillId="27" borderId="65" xfId="0" applyFont="1" applyFill="1" applyBorder="1" applyAlignment="1" applyProtection="1">
      <alignment horizontal="center" vertical="center"/>
    </xf>
    <xf numFmtId="0" fontId="45" fillId="31" borderId="72" xfId="0" applyFont="1" applyFill="1" applyBorder="1" applyAlignment="1" applyProtection="1">
      <alignment horizontal="center" vertical="center" wrapText="1"/>
    </xf>
    <xf numFmtId="0" fontId="45" fillId="31" borderId="73" xfId="0" applyFont="1" applyFill="1" applyBorder="1" applyAlignment="1" applyProtection="1">
      <alignment horizontal="center" vertical="center" wrapText="1"/>
    </xf>
    <xf numFmtId="0" fontId="45" fillId="31" borderId="64" xfId="0" applyFont="1" applyFill="1" applyBorder="1" applyAlignment="1" applyProtection="1">
      <alignment horizontal="center" vertical="center" wrapText="1"/>
    </xf>
    <xf numFmtId="0" fontId="45" fillId="31" borderId="33" xfId="0" applyFont="1" applyFill="1" applyBorder="1" applyAlignment="1" applyProtection="1">
      <alignment horizontal="center" vertical="center" wrapText="1"/>
    </xf>
    <xf numFmtId="0" fontId="45" fillId="31" borderId="0" xfId="0" applyFont="1" applyFill="1" applyBorder="1" applyAlignment="1" applyProtection="1">
      <alignment horizontal="center" vertical="center" wrapText="1"/>
    </xf>
    <xf numFmtId="0" fontId="45" fillId="31" borderId="14" xfId="0" applyFont="1" applyFill="1" applyBorder="1" applyAlignment="1" applyProtection="1">
      <alignment horizontal="center" vertical="center" wrapText="1"/>
    </xf>
    <xf numFmtId="0" fontId="45" fillId="31" borderId="35" xfId="0" applyFont="1" applyFill="1" applyBorder="1" applyAlignment="1" applyProtection="1">
      <alignment horizontal="center" vertical="center" wrapText="1"/>
    </xf>
    <xf numFmtId="0" fontId="45" fillId="31" borderId="13" xfId="0" applyFont="1" applyFill="1" applyBorder="1" applyAlignment="1" applyProtection="1">
      <alignment horizontal="center" vertical="center" wrapText="1"/>
    </xf>
    <xf numFmtId="0" fontId="45" fillId="31" borderId="36" xfId="0" applyFont="1" applyFill="1" applyBorder="1" applyAlignment="1" applyProtection="1">
      <alignment horizontal="center" vertical="center" wrapText="1"/>
    </xf>
    <xf numFmtId="0" fontId="45" fillId="0" borderId="32" xfId="0" applyFont="1" applyBorder="1" applyAlignment="1" applyProtection="1">
      <alignment horizontal="center" vertical="center"/>
    </xf>
    <xf numFmtId="0" fontId="45" fillId="0" borderId="12" xfId="0" applyFont="1" applyBorder="1" applyAlignment="1" applyProtection="1">
      <alignment horizontal="center" vertical="center"/>
    </xf>
    <xf numFmtId="0" fontId="45" fillId="0" borderId="34" xfId="0" applyFont="1" applyBorder="1" applyAlignment="1" applyProtection="1">
      <alignment horizontal="center" vertical="center"/>
    </xf>
    <xf numFmtId="0" fontId="45" fillId="0" borderId="35" xfId="0" applyFont="1" applyBorder="1" applyAlignment="1" applyProtection="1">
      <alignment horizontal="center" vertical="center"/>
    </xf>
    <xf numFmtId="0" fontId="45" fillId="0" borderId="13" xfId="0" applyFont="1" applyBorder="1" applyAlignment="1" applyProtection="1">
      <alignment horizontal="center" vertical="center"/>
    </xf>
    <xf numFmtId="0" fontId="45" fillId="0" borderId="36" xfId="0" applyFont="1" applyBorder="1" applyAlignment="1" applyProtection="1">
      <alignment horizontal="center" vertical="center"/>
    </xf>
    <xf numFmtId="0" fontId="48" fillId="0" borderId="27" xfId="0" applyFont="1" applyBorder="1" applyAlignment="1" applyProtection="1">
      <alignment horizontal="center"/>
    </xf>
    <xf numFmtId="0" fontId="48" fillId="0" borderId="30" xfId="0" applyFont="1" applyBorder="1" applyAlignment="1" applyProtection="1">
      <alignment horizontal="center"/>
    </xf>
    <xf numFmtId="0" fontId="23" fillId="0" borderId="32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34" xfId="0" applyFont="1" applyBorder="1" applyAlignment="1" applyProtection="1">
      <alignment horizontal="center" vertical="center" wrapText="1"/>
    </xf>
    <xf numFmtId="0" fontId="23" fillId="0" borderId="33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35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36" xfId="0" applyFont="1" applyBorder="1" applyAlignment="1" applyProtection="1">
      <alignment horizontal="center" vertical="center" wrapText="1"/>
    </xf>
    <xf numFmtId="0" fontId="40" fillId="32" borderId="33" xfId="0" applyFont="1" applyFill="1" applyBorder="1" applyAlignment="1" applyProtection="1">
      <alignment horizontal="left" indent="1"/>
    </xf>
    <xf numFmtId="0" fontId="40" fillId="32" borderId="0" xfId="0" applyFont="1" applyFill="1" applyBorder="1" applyAlignment="1" applyProtection="1">
      <alignment horizontal="left" indent="1"/>
    </xf>
    <xf numFmtId="0" fontId="40" fillId="32" borderId="14" xfId="0" applyFont="1" applyFill="1" applyBorder="1" applyAlignment="1" applyProtection="1">
      <alignment horizontal="left" indent="1"/>
    </xf>
    <xf numFmtId="0" fontId="40" fillId="32" borderId="32" xfId="0" applyFont="1" applyFill="1" applyBorder="1" applyAlignment="1" applyProtection="1">
      <alignment horizontal="left" indent="1"/>
    </xf>
    <xf numFmtId="0" fontId="40" fillId="32" borderId="12" xfId="0" applyFont="1" applyFill="1" applyBorder="1" applyAlignment="1" applyProtection="1">
      <alignment horizontal="left" indent="1"/>
    </xf>
    <xf numFmtId="0" fontId="40" fillId="32" borderId="34" xfId="0" applyFont="1" applyFill="1" applyBorder="1" applyAlignment="1" applyProtection="1">
      <alignment horizontal="left" indent="1"/>
    </xf>
    <xf numFmtId="0" fontId="42" fillId="29" borderId="77" xfId="0" applyFont="1" applyFill="1" applyBorder="1" applyAlignment="1" applyProtection="1">
      <alignment vertical="top" wrapText="1"/>
      <protection locked="0"/>
    </xf>
    <xf numFmtId="0" fontId="42" fillId="29" borderId="12" xfId="0" applyFont="1" applyFill="1" applyBorder="1" applyAlignment="1" applyProtection="1">
      <alignment vertical="top" wrapText="1"/>
      <protection locked="0"/>
    </xf>
    <xf numFmtId="0" fontId="42" fillId="29" borderId="57" xfId="0" applyFont="1" applyFill="1" applyBorder="1" applyAlignment="1" applyProtection="1">
      <alignment vertical="top" wrapText="1"/>
      <protection locked="0"/>
    </xf>
    <xf numFmtId="0" fontId="42" fillId="29" borderId="58" xfId="0" applyFont="1" applyFill="1" applyBorder="1" applyAlignment="1" applyProtection="1">
      <alignment vertical="top" wrapText="1"/>
      <protection locked="0"/>
    </xf>
    <xf numFmtId="0" fontId="42" fillId="29" borderId="13" xfId="0" applyFont="1" applyFill="1" applyBorder="1" applyAlignment="1" applyProtection="1">
      <alignment vertical="top" wrapText="1"/>
      <protection locked="0"/>
    </xf>
    <xf numFmtId="0" fontId="42" fillId="29" borderId="59" xfId="0" applyFont="1" applyFill="1" applyBorder="1" applyAlignment="1" applyProtection="1">
      <alignment vertical="top" wrapText="1"/>
      <protection locked="0"/>
    </xf>
    <xf numFmtId="0" fontId="41" fillId="32" borderId="35" xfId="0" applyFont="1" applyFill="1" applyBorder="1" applyAlignment="1" applyProtection="1">
      <alignment horizontal="left" indent="1"/>
    </xf>
    <xf numFmtId="0" fontId="41" fillId="32" borderId="13" xfId="0" applyFont="1" applyFill="1" applyBorder="1" applyAlignment="1" applyProtection="1">
      <alignment horizontal="left" indent="1"/>
    </xf>
    <xf numFmtId="0" fontId="41" fillId="32" borderId="36" xfId="0" applyFont="1" applyFill="1" applyBorder="1" applyAlignment="1" applyProtection="1">
      <alignment horizontal="left" indent="1"/>
    </xf>
    <xf numFmtId="0" fontId="23" fillId="0" borderId="57" xfId="0" applyFont="1" applyBorder="1" applyAlignment="1" applyProtection="1">
      <alignment horizontal="center" vertical="center" wrapText="1"/>
    </xf>
    <xf numFmtId="0" fontId="23" fillId="0" borderId="59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/>
    </xf>
    <xf numFmtId="164" fontId="29" fillId="28" borderId="27" xfId="0" applyNumberFormat="1" applyFont="1" applyFill="1" applyBorder="1" applyAlignment="1" applyProtection="1">
      <alignment horizontal="left" vertical="center" indent="1"/>
    </xf>
    <xf numFmtId="164" fontId="29" fillId="28" borderId="28" xfId="0" applyNumberFormat="1" applyFont="1" applyFill="1" applyBorder="1" applyAlignment="1" applyProtection="1">
      <alignment horizontal="left" vertical="center" indent="1"/>
    </xf>
    <xf numFmtId="164" fontId="25" fillId="29" borderId="66" xfId="0" applyNumberFormat="1" applyFont="1" applyFill="1" applyBorder="1" applyAlignment="1" applyProtection="1">
      <alignment horizontal="left" vertical="center" indent="1"/>
    </xf>
    <xf numFmtId="164" fontId="25" fillId="29" borderId="67" xfId="0" applyNumberFormat="1" applyFont="1" applyFill="1" applyBorder="1" applyAlignment="1" applyProtection="1">
      <alignment horizontal="left" vertical="center" indent="1"/>
    </xf>
    <xf numFmtId="0" fontId="21" fillId="28" borderId="52" xfId="0" applyFont="1" applyFill="1" applyBorder="1" applyAlignment="1" applyProtection="1">
      <alignment horizontal="center"/>
      <protection locked="0"/>
    </xf>
    <xf numFmtId="0" fontId="21" fillId="28" borderId="62" xfId="0" applyFont="1" applyFill="1" applyBorder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 vertical="center"/>
    </xf>
    <xf numFmtId="0" fontId="31" fillId="0" borderId="30" xfId="0" applyFont="1" applyFill="1" applyBorder="1" applyAlignment="1" applyProtection="1">
      <alignment horizontal="center" vertical="center" wrapText="1"/>
      <protection locked="0"/>
    </xf>
    <xf numFmtId="0" fontId="31" fillId="0" borderId="31" xfId="0" applyFont="1" applyFill="1" applyBorder="1" applyAlignment="1" applyProtection="1">
      <alignment horizontal="center" vertical="center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41" xfId="0" applyFont="1" applyFill="1" applyBorder="1" applyAlignment="1" applyProtection="1">
      <alignment horizontal="center" vertical="center" wrapText="1"/>
      <protection locked="0"/>
    </xf>
    <xf numFmtId="10" fontId="31" fillId="0" borderId="48" xfId="0" applyNumberFormat="1" applyFont="1" applyFill="1" applyBorder="1" applyAlignment="1" applyProtection="1">
      <alignment horizontal="center" vertical="center" wrapText="1"/>
      <protection locked="0"/>
    </xf>
    <xf numFmtId="10" fontId="31" fillId="0" borderId="76" xfId="0" applyNumberFormat="1" applyFont="1" applyFill="1" applyBorder="1" applyAlignment="1" applyProtection="1">
      <alignment horizontal="center" vertical="center" wrapText="1"/>
      <protection locked="0"/>
    </xf>
    <xf numFmtId="10" fontId="31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30" xfId="0" applyFont="1" applyFill="1" applyBorder="1" applyAlignment="1" applyProtection="1">
      <alignment horizontal="center" vertical="center"/>
      <protection locked="0"/>
    </xf>
    <xf numFmtId="0" fontId="47" fillId="0" borderId="31" xfId="0" applyFont="1" applyFill="1" applyBorder="1" applyAlignment="1" applyProtection="1">
      <alignment horizontal="center" vertical="center"/>
      <protection locked="0"/>
    </xf>
    <xf numFmtId="0" fontId="49" fillId="24" borderId="32" xfId="0" applyFont="1" applyFill="1" applyBorder="1" applyAlignment="1" applyProtection="1">
      <alignment horizontal="center" vertical="center"/>
      <protection locked="0"/>
    </xf>
    <xf numFmtId="0" fontId="49" fillId="24" borderId="34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left" vertical="center" indent="1"/>
      <protection locked="0"/>
    </xf>
    <xf numFmtId="0" fontId="23" fillId="0" borderId="30" xfId="0" applyFont="1" applyFill="1" applyBorder="1" applyAlignment="1" applyProtection="1">
      <alignment horizontal="left" vertical="center" indent="1"/>
      <protection locked="0"/>
    </xf>
    <xf numFmtId="0" fontId="23" fillId="0" borderId="31" xfId="0" applyFont="1" applyFill="1" applyBorder="1" applyAlignment="1" applyProtection="1">
      <alignment horizontal="left" vertical="center" indent="1"/>
      <protection locked="0"/>
    </xf>
    <xf numFmtId="169" fontId="23" fillId="0" borderId="29" xfId="0" applyNumberFormat="1" applyFont="1" applyFill="1" applyBorder="1" applyAlignment="1" applyProtection="1">
      <alignment horizontal="left" indent="1"/>
      <protection locked="0"/>
    </xf>
    <xf numFmtId="169" fontId="23" fillId="0" borderId="30" xfId="0" applyNumberFormat="1" applyFont="1" applyFill="1" applyBorder="1" applyAlignment="1" applyProtection="1">
      <alignment horizontal="left" indent="1"/>
      <protection locked="0"/>
    </xf>
    <xf numFmtId="169" fontId="23" fillId="0" borderId="31" xfId="0" applyNumberFormat="1" applyFont="1" applyFill="1" applyBorder="1" applyAlignment="1" applyProtection="1">
      <alignment horizontal="left" indent="1"/>
      <protection locked="0"/>
    </xf>
    <xf numFmtId="0" fontId="52" fillId="27" borderId="68" xfId="0" applyFont="1" applyFill="1" applyBorder="1" applyAlignment="1" applyProtection="1">
      <alignment horizontal="center" vertical="center"/>
    </xf>
    <xf numFmtId="0" fontId="52" fillId="27" borderId="69" xfId="0" applyFont="1" applyFill="1" applyBorder="1" applyAlignment="1" applyProtection="1">
      <alignment horizontal="center" vertical="center"/>
    </xf>
    <xf numFmtId="0" fontId="52" fillId="27" borderId="70" xfId="0" applyFont="1" applyFill="1" applyBorder="1" applyAlignment="1" applyProtection="1">
      <alignment horizontal="center" vertical="center"/>
    </xf>
    <xf numFmtId="0" fontId="52" fillId="27" borderId="46" xfId="0" applyFont="1" applyFill="1" applyBorder="1" applyAlignment="1" applyProtection="1">
      <alignment horizontal="center" vertical="center"/>
    </xf>
    <xf numFmtId="0" fontId="52" fillId="27" borderId="16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right" indent="1"/>
    </xf>
    <xf numFmtId="0" fontId="25" fillId="0" borderId="14" xfId="0" applyFont="1" applyBorder="1" applyAlignment="1" applyProtection="1">
      <alignment horizontal="right" indent="1"/>
    </xf>
    <xf numFmtId="0" fontId="30" fillId="0" borderId="50" xfId="0" applyFont="1" applyBorder="1" applyAlignment="1" applyProtection="1">
      <alignment horizontal="left" vertical="center" indent="1"/>
      <protection locked="0"/>
    </xf>
    <xf numFmtId="0" fontId="1" fillId="0" borderId="53" xfId="0" applyFont="1" applyBorder="1" applyAlignment="1" applyProtection="1">
      <alignment horizontal="left" vertical="center" indent="1"/>
      <protection locked="0"/>
    </xf>
    <xf numFmtId="0" fontId="1" fillId="0" borderId="86" xfId="0" applyFont="1" applyBorder="1" applyAlignment="1" applyProtection="1">
      <alignment horizontal="left" vertical="center" indent="1"/>
      <protection locked="0"/>
    </xf>
    <xf numFmtId="0" fontId="56" fillId="0" borderId="20" xfId="0" applyFont="1" applyFill="1" applyBorder="1" applyAlignment="1" applyProtection="1">
      <alignment horizontal="left" vertical="center" indent="1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20" fillId="0" borderId="62" xfId="0" applyFont="1" applyBorder="1" applyAlignment="1" applyProtection="1">
      <alignment horizontal="left" vertical="center" indent="1"/>
      <protection locked="0"/>
    </xf>
    <xf numFmtId="0" fontId="30" fillId="0" borderId="20" xfId="0" applyFont="1" applyFill="1" applyBorder="1" applyAlignment="1" applyProtection="1">
      <alignment horizontal="left" vertical="center" indent="1"/>
      <protection locked="0"/>
    </xf>
    <xf numFmtId="0" fontId="1" fillId="0" borderId="10" xfId="0" applyFont="1" applyBorder="1" applyAlignment="1" applyProtection="1">
      <alignment horizontal="left" vertical="center" indent="1"/>
      <protection locked="0"/>
    </xf>
    <xf numFmtId="0" fontId="1" fillId="0" borderId="62" xfId="0" applyFont="1" applyBorder="1" applyAlignment="1" applyProtection="1">
      <alignment horizontal="left" vertical="center" indent="1"/>
      <protection locked="0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76" xfId="0" applyBorder="1" applyAlignment="1" applyProtection="1">
      <alignment horizontal="left" vertical="center" indent="1"/>
      <protection locked="0"/>
    </xf>
    <xf numFmtId="0" fontId="0" fillId="0" borderId="49" xfId="0" applyBorder="1" applyAlignment="1" applyProtection="1">
      <alignment horizontal="left" vertical="center" indent="1"/>
      <protection locked="0"/>
    </xf>
    <xf numFmtId="0" fontId="49" fillId="24" borderId="27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right" vertical="center" wrapText="1" indent="1"/>
    </xf>
    <xf numFmtId="0" fontId="25" fillId="0" borderId="36" xfId="0" applyFont="1" applyBorder="1" applyAlignment="1" applyProtection="1">
      <alignment horizontal="right" vertical="center" wrapText="1" inden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uro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FFFF99"/>
      <color rgb="FF00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536864</xdr:colOff>
      <xdr:row>193</xdr:row>
      <xdr:rowOff>60614</xdr:rowOff>
    </xdr:from>
    <xdr:to>
      <xdr:col>31</xdr:col>
      <xdr:colOff>71464</xdr:colOff>
      <xdr:row>194</xdr:row>
      <xdr:rowOff>121226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6932" y="24340705"/>
          <a:ext cx="712237" cy="268431"/>
        </a:xfrm>
        <a:prstGeom prst="rect">
          <a:avLst/>
        </a:prstGeom>
      </xdr:spPr>
    </xdr:pic>
    <xdr:clientData/>
  </xdr:twoCellAnchor>
  <xdr:twoCellAnchor editAs="oneCell">
    <xdr:from>
      <xdr:col>9</xdr:col>
      <xdr:colOff>358140</xdr:colOff>
      <xdr:row>0</xdr:row>
      <xdr:rowOff>60959</xdr:rowOff>
    </xdr:from>
    <xdr:to>
      <xdr:col>17</xdr:col>
      <xdr:colOff>317751</xdr:colOff>
      <xdr:row>3</xdr:row>
      <xdr:rowOff>182198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1220" y="60959"/>
          <a:ext cx="2154171" cy="768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P195"/>
  <sheetViews>
    <sheetView tabSelected="1" view="pageBreakPreview" topLeftCell="A5" zoomScaleSheetLayoutView="100" workbookViewId="0">
      <selection activeCell="F51" sqref="F51"/>
    </sheetView>
  </sheetViews>
  <sheetFormatPr defaultColWidth="9.08984375" defaultRowHeight="11.5" x14ac:dyDescent="0.25"/>
  <cols>
    <col min="1" max="1" width="9.6328125" style="2" customWidth="1"/>
    <col min="2" max="2" width="30.453125" style="2" customWidth="1"/>
    <col min="3" max="3" width="8.08984375" style="2" bestFit="1" customWidth="1"/>
    <col min="4" max="4" width="7.6328125" style="3" bestFit="1" customWidth="1"/>
    <col min="5" max="5" width="9.6328125" style="39" customWidth="1"/>
    <col min="6" max="6" width="8" style="39" customWidth="1"/>
    <col min="7" max="7" width="8" style="39" hidden="1" customWidth="1"/>
    <col min="8" max="8" width="8" style="3" customWidth="1"/>
    <col min="9" max="9" width="8" style="3" hidden="1" customWidth="1"/>
    <col min="10" max="10" width="8" style="3" customWidth="1"/>
    <col min="11" max="11" width="8" style="3" hidden="1" customWidth="1"/>
    <col min="12" max="12" width="8" style="3" customWidth="1"/>
    <col min="13" max="13" width="8" style="3" hidden="1" customWidth="1"/>
    <col min="14" max="14" width="8" style="3" customWidth="1"/>
    <col min="15" max="15" width="8" style="3" hidden="1" customWidth="1"/>
    <col min="16" max="16" width="8" style="3" customWidth="1"/>
    <col min="17" max="17" width="8" style="3" hidden="1" customWidth="1"/>
    <col min="18" max="18" width="8" style="3" customWidth="1"/>
    <col min="19" max="19" width="8" style="3" hidden="1" customWidth="1"/>
    <col min="20" max="20" width="8" style="2" customWidth="1"/>
    <col min="21" max="21" width="8" style="2" hidden="1" customWidth="1"/>
    <col min="22" max="22" width="8" style="2" customWidth="1"/>
    <col min="23" max="23" width="8" style="2" hidden="1" customWidth="1"/>
    <col min="24" max="24" width="8" style="2" customWidth="1"/>
    <col min="25" max="25" width="8" style="2" hidden="1" customWidth="1"/>
    <col min="26" max="26" width="8" style="2" customWidth="1"/>
    <col min="27" max="27" width="8" style="2" hidden="1" customWidth="1"/>
    <col min="28" max="28" width="8" style="186" customWidth="1"/>
    <col min="29" max="29" width="8" style="2" hidden="1" customWidth="1"/>
    <col min="30" max="30" width="8.54296875" style="5" customWidth="1"/>
    <col min="31" max="31" width="9.08984375" style="2"/>
    <col min="32" max="32" width="9.54296875" style="2" customWidth="1"/>
    <col min="33" max="33" width="16.453125" style="2" customWidth="1"/>
    <col min="34" max="16384" width="9.08984375" style="2"/>
  </cols>
  <sheetData>
    <row r="1" spans="1:42" ht="16" thickBot="1" x14ac:dyDescent="0.3">
      <c r="A1" s="445" t="s">
        <v>0</v>
      </c>
      <c r="B1" s="446"/>
      <c r="C1" s="442" t="s">
        <v>1</v>
      </c>
      <c r="D1" s="443"/>
      <c r="E1" s="443"/>
      <c r="F1" s="443"/>
      <c r="G1" s="443"/>
      <c r="H1" s="444"/>
      <c r="I1" s="4"/>
      <c r="J1" s="133"/>
      <c r="K1" s="117"/>
      <c r="L1" s="117"/>
      <c r="M1" s="117"/>
      <c r="N1" s="117"/>
      <c r="O1" s="117"/>
      <c r="P1" s="117"/>
      <c r="Q1" s="117"/>
      <c r="R1" s="117"/>
    </row>
    <row r="2" spans="1:42" ht="16.25" customHeight="1" thickBot="1" x14ac:dyDescent="0.3">
      <c r="A2" s="320" t="s">
        <v>300</v>
      </c>
      <c r="B2" s="338"/>
      <c r="C2" s="321" t="s">
        <v>300</v>
      </c>
      <c r="D2" s="449"/>
      <c r="E2" s="450"/>
      <c r="F2" s="450"/>
      <c r="G2" s="450"/>
      <c r="H2" s="451"/>
      <c r="I2" s="4"/>
      <c r="J2" s="133"/>
      <c r="K2" s="117"/>
      <c r="L2" s="117"/>
      <c r="M2" s="117"/>
      <c r="N2" s="117"/>
      <c r="O2" s="117"/>
      <c r="P2" s="117"/>
      <c r="Q2" s="117"/>
      <c r="R2" s="117"/>
      <c r="AI2" s="177"/>
    </row>
    <row r="3" spans="1:42" ht="18.5" thickBot="1" x14ac:dyDescent="0.35">
      <c r="A3" s="319" t="s">
        <v>301</v>
      </c>
      <c r="B3" s="329"/>
      <c r="C3" s="325" t="s">
        <v>301</v>
      </c>
      <c r="D3" s="452"/>
      <c r="E3" s="453"/>
      <c r="F3" s="453"/>
      <c r="G3" s="453"/>
      <c r="H3" s="454"/>
      <c r="I3" s="4"/>
      <c r="J3" s="133"/>
      <c r="K3" s="117"/>
      <c r="L3" s="117"/>
      <c r="M3" s="117"/>
      <c r="N3" s="117"/>
      <c r="O3" s="117"/>
      <c r="P3" s="117"/>
      <c r="Q3" s="117"/>
      <c r="R3" s="117"/>
      <c r="T3" s="121" t="s">
        <v>2</v>
      </c>
      <c r="U3" s="120"/>
      <c r="V3" s="436"/>
      <c r="W3" s="437"/>
      <c r="X3" s="438"/>
      <c r="Z3" s="447" t="s">
        <v>3</v>
      </c>
      <c r="AA3" s="447"/>
      <c r="AB3" s="447"/>
      <c r="AC3" s="447"/>
      <c r="AD3" s="448"/>
      <c r="AE3" s="434"/>
      <c r="AF3" s="435"/>
      <c r="AI3" s="126"/>
    </row>
    <row r="4" spans="1:42" ht="18.75" customHeight="1" thickBot="1" x14ac:dyDescent="0.4">
      <c r="A4" s="319" t="s">
        <v>304</v>
      </c>
      <c r="B4" s="326"/>
      <c r="C4" s="322" t="s">
        <v>304</v>
      </c>
      <c r="D4" s="455"/>
      <c r="E4" s="456"/>
      <c r="F4" s="456"/>
      <c r="G4" s="456"/>
      <c r="H4" s="457"/>
      <c r="J4" s="117"/>
      <c r="K4" s="117"/>
      <c r="L4" s="117"/>
      <c r="M4" s="117"/>
      <c r="N4" s="117"/>
      <c r="O4" s="117"/>
      <c r="P4" s="117"/>
      <c r="Q4" s="117"/>
      <c r="R4" s="117"/>
      <c r="T4" s="122" t="s">
        <v>4</v>
      </c>
      <c r="U4" s="120"/>
      <c r="V4" s="439"/>
      <c r="W4" s="440"/>
      <c r="X4" s="441"/>
      <c r="Z4" s="447" t="s">
        <v>128</v>
      </c>
      <c r="AA4" s="447"/>
      <c r="AB4" s="447"/>
      <c r="AC4" s="447"/>
      <c r="AD4" s="448"/>
      <c r="AE4" s="461"/>
      <c r="AF4" s="462"/>
      <c r="AH4" s="6"/>
      <c r="AI4" s="127"/>
      <c r="AJ4" s="7"/>
      <c r="AK4" s="7"/>
      <c r="AL4" s="8"/>
      <c r="AM4" s="8"/>
      <c r="AN4" s="8"/>
      <c r="AO4" s="9"/>
      <c r="AP4" s="9"/>
    </row>
    <row r="5" spans="1:42" ht="17.25" customHeight="1" thickBot="1" x14ac:dyDescent="0.35">
      <c r="A5" s="319" t="s">
        <v>302</v>
      </c>
      <c r="B5" s="339"/>
      <c r="C5" s="323" t="s">
        <v>302</v>
      </c>
      <c r="D5" s="324"/>
      <c r="E5" s="330" t="s">
        <v>303</v>
      </c>
      <c r="F5" s="458"/>
      <c r="G5" s="459"/>
      <c r="H5" s="460"/>
      <c r="J5" s="390" t="s">
        <v>161</v>
      </c>
      <c r="K5" s="391"/>
      <c r="L5" s="391"/>
      <c r="M5" s="391"/>
      <c r="N5" s="391"/>
      <c r="O5" s="391"/>
      <c r="P5" s="391"/>
      <c r="Q5" s="391"/>
      <c r="R5" s="392"/>
      <c r="S5" s="123"/>
      <c r="T5" s="388" t="s">
        <v>143</v>
      </c>
      <c r="U5" s="389"/>
      <c r="V5" s="389"/>
      <c r="W5" s="124"/>
      <c r="X5" s="125"/>
      <c r="Z5" s="463" t="s">
        <v>127</v>
      </c>
      <c r="AA5" s="463"/>
      <c r="AB5" s="463"/>
      <c r="AC5" s="463"/>
      <c r="AD5" s="464"/>
      <c r="AE5" s="461"/>
      <c r="AF5" s="462"/>
      <c r="AG5" s="10"/>
      <c r="AH5" s="11"/>
      <c r="AI5" s="12"/>
      <c r="AJ5" s="12"/>
      <c r="AK5" s="12"/>
      <c r="AL5" s="13"/>
      <c r="AM5" s="14"/>
      <c r="AN5" s="14"/>
      <c r="AO5" s="15"/>
      <c r="AP5" s="15"/>
    </row>
    <row r="6" spans="1:42" ht="19.5" customHeight="1" thickBot="1" x14ac:dyDescent="0.35">
      <c r="A6" s="331" t="s">
        <v>303</v>
      </c>
      <c r="B6" s="328"/>
      <c r="C6" s="364" t="s">
        <v>159</v>
      </c>
      <c r="D6" s="365"/>
      <c r="E6" s="365"/>
      <c r="F6" s="365"/>
      <c r="G6" s="365"/>
      <c r="H6" s="366"/>
      <c r="J6" s="393"/>
      <c r="K6" s="394"/>
      <c r="L6" s="394"/>
      <c r="M6" s="394"/>
      <c r="N6" s="394"/>
      <c r="O6" s="394"/>
      <c r="P6" s="394"/>
      <c r="Q6" s="394"/>
      <c r="R6" s="395"/>
      <c r="T6" s="349" t="s">
        <v>267</v>
      </c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1"/>
      <c r="AG6" s="16"/>
      <c r="AH6" s="12"/>
      <c r="AI6" s="12"/>
      <c r="AJ6" s="12"/>
      <c r="AK6" s="12"/>
      <c r="AL6" s="13"/>
      <c r="AM6" s="14"/>
      <c r="AN6" s="14"/>
      <c r="AO6" s="15"/>
      <c r="AP6" s="15"/>
    </row>
    <row r="7" spans="1:42" ht="15.75" customHeight="1" thickBot="1" x14ac:dyDescent="0.35">
      <c r="A7" s="340" t="s">
        <v>5</v>
      </c>
      <c r="B7" s="327"/>
      <c r="C7" s="367"/>
      <c r="D7" s="368"/>
      <c r="E7" s="368"/>
      <c r="F7" s="368"/>
      <c r="G7" s="368"/>
      <c r="H7" s="369"/>
      <c r="J7" s="393"/>
      <c r="K7" s="394"/>
      <c r="L7" s="394"/>
      <c r="M7" s="394"/>
      <c r="N7" s="394"/>
      <c r="O7" s="394"/>
      <c r="P7" s="394"/>
      <c r="Q7" s="394"/>
      <c r="R7" s="395"/>
      <c r="T7" s="303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5"/>
      <c r="AG7" s="16"/>
      <c r="AH7" s="12"/>
      <c r="AI7" s="12"/>
      <c r="AJ7" s="12"/>
      <c r="AK7" s="12"/>
      <c r="AL7" s="13"/>
      <c r="AM7" s="14"/>
      <c r="AN7" s="14"/>
      <c r="AO7" s="15"/>
      <c r="AP7" s="15"/>
    </row>
    <row r="8" spans="1:42" ht="15.9" customHeight="1" x14ac:dyDescent="0.3">
      <c r="A8" s="341" t="s">
        <v>6</v>
      </c>
      <c r="B8" s="114"/>
      <c r="C8" s="370"/>
      <c r="D8" s="371"/>
      <c r="E8" s="371"/>
      <c r="F8" s="371"/>
      <c r="G8" s="371"/>
      <c r="H8" s="372"/>
      <c r="J8" s="393"/>
      <c r="K8" s="394"/>
      <c r="L8" s="394"/>
      <c r="M8" s="394"/>
      <c r="N8" s="394"/>
      <c r="O8" s="394"/>
      <c r="P8" s="394"/>
      <c r="Q8" s="394"/>
      <c r="R8" s="395"/>
      <c r="T8" s="402" t="s">
        <v>259</v>
      </c>
      <c r="U8" s="403"/>
      <c r="V8" s="403"/>
      <c r="W8" s="403"/>
      <c r="X8" s="403"/>
      <c r="Y8" s="403"/>
      <c r="Z8" s="403"/>
      <c r="AA8" s="403"/>
      <c r="AB8" s="403"/>
      <c r="AC8" s="403"/>
      <c r="AD8" s="404"/>
      <c r="AE8" s="352" t="s">
        <v>131</v>
      </c>
      <c r="AF8" s="353"/>
      <c r="AG8" s="3"/>
      <c r="AH8" s="18"/>
      <c r="AI8" s="9"/>
      <c r="AJ8" s="9"/>
      <c r="AK8" s="18"/>
      <c r="AL8" s="19"/>
      <c r="AM8" s="20"/>
      <c r="AN8" s="19"/>
      <c r="AO8" s="15"/>
      <c r="AP8" s="15"/>
    </row>
    <row r="9" spans="1:42" ht="15.9" customHeight="1" x14ac:dyDescent="0.3">
      <c r="A9" s="341" t="s">
        <v>8</v>
      </c>
      <c r="B9" s="115"/>
      <c r="C9" s="373" t="s">
        <v>268</v>
      </c>
      <c r="D9" s="374"/>
      <c r="E9" s="374"/>
      <c r="F9" s="374"/>
      <c r="G9" s="374"/>
      <c r="H9" s="375"/>
      <c r="J9" s="393"/>
      <c r="K9" s="394"/>
      <c r="L9" s="394"/>
      <c r="M9" s="394"/>
      <c r="N9" s="394"/>
      <c r="O9" s="394"/>
      <c r="P9" s="394"/>
      <c r="Q9" s="394"/>
      <c r="R9" s="395"/>
      <c r="S9" s="21"/>
      <c r="T9" s="399" t="s">
        <v>7</v>
      </c>
      <c r="U9" s="400"/>
      <c r="V9" s="400"/>
      <c r="W9" s="400"/>
      <c r="X9" s="400"/>
      <c r="Y9" s="400"/>
      <c r="Z9" s="400"/>
      <c r="AA9" s="400"/>
      <c r="AB9" s="400"/>
      <c r="AC9" s="400"/>
      <c r="AD9" s="401"/>
      <c r="AE9" s="347" t="s">
        <v>132</v>
      </c>
      <c r="AF9" s="348"/>
      <c r="AG9" s="3"/>
      <c r="AH9" s="18"/>
      <c r="AI9" s="9"/>
      <c r="AJ9" s="9"/>
      <c r="AK9" s="9"/>
      <c r="AL9" s="19"/>
      <c r="AM9" s="19"/>
      <c r="AN9" s="19"/>
      <c r="AO9" s="15"/>
      <c r="AP9" s="15"/>
    </row>
    <row r="10" spans="1:42" ht="15.9" customHeight="1" thickBot="1" x14ac:dyDescent="0.4">
      <c r="A10" s="341" t="s">
        <v>9</v>
      </c>
      <c r="B10" s="116"/>
      <c r="C10" s="376"/>
      <c r="D10" s="377"/>
      <c r="E10" s="377"/>
      <c r="F10" s="377"/>
      <c r="G10" s="377"/>
      <c r="H10" s="378"/>
      <c r="J10" s="396"/>
      <c r="K10" s="397"/>
      <c r="L10" s="397"/>
      <c r="M10" s="397"/>
      <c r="N10" s="397"/>
      <c r="O10" s="397"/>
      <c r="P10" s="397"/>
      <c r="Q10" s="397"/>
      <c r="R10" s="398"/>
      <c r="S10" s="2"/>
      <c r="T10" s="411" t="s">
        <v>126</v>
      </c>
      <c r="U10" s="412"/>
      <c r="V10" s="412"/>
      <c r="W10" s="412"/>
      <c r="X10" s="412"/>
      <c r="Y10" s="412"/>
      <c r="Z10" s="412"/>
      <c r="AA10" s="412"/>
      <c r="AB10" s="412"/>
      <c r="AC10" s="412"/>
      <c r="AD10" s="413"/>
      <c r="AE10" s="347" t="s">
        <v>133</v>
      </c>
      <c r="AF10" s="348" t="s">
        <v>133</v>
      </c>
      <c r="AG10" s="3"/>
      <c r="AH10" s="22"/>
      <c r="AI10" s="23"/>
      <c r="AJ10" s="9"/>
      <c r="AK10" s="24"/>
      <c r="AL10" s="19"/>
      <c r="AM10" s="19"/>
      <c r="AN10" s="19"/>
      <c r="AO10" s="15"/>
      <c r="AP10" s="15"/>
    </row>
    <row r="11" spans="1:42" ht="15.9" customHeight="1" thickBot="1" x14ac:dyDescent="0.35">
      <c r="A11" s="421"/>
      <c r="B11" s="422"/>
      <c r="C11" s="379"/>
      <c r="D11" s="380"/>
      <c r="E11" s="380"/>
      <c r="F11" s="380"/>
      <c r="G11" s="380"/>
      <c r="H11" s="381"/>
      <c r="J11" s="390" t="s">
        <v>129</v>
      </c>
      <c r="K11" s="391"/>
      <c r="L11" s="414"/>
      <c r="M11" s="132"/>
      <c r="N11" s="405"/>
      <c r="O11" s="406"/>
      <c r="P11" s="406"/>
      <c r="Q11" s="406"/>
      <c r="R11" s="406"/>
      <c r="S11" s="406"/>
      <c r="T11" s="407"/>
      <c r="U11" s="99"/>
      <c r="V11" s="426" t="s">
        <v>130</v>
      </c>
      <c r="W11" s="427"/>
      <c r="X11" s="427"/>
      <c r="Y11" s="427"/>
      <c r="Z11" s="428"/>
      <c r="AA11" s="99"/>
      <c r="AB11" s="231"/>
      <c r="AC11" s="424" t="s">
        <v>142</v>
      </c>
      <c r="AD11" s="425"/>
      <c r="AE11" s="347" t="s">
        <v>134</v>
      </c>
      <c r="AF11" s="348" t="s">
        <v>134</v>
      </c>
      <c r="AG11" s="3"/>
      <c r="AH11" s="25"/>
      <c r="AI11" s="26"/>
      <c r="AJ11" s="26"/>
      <c r="AK11" s="27"/>
      <c r="AL11" s="19"/>
      <c r="AM11" s="19"/>
      <c r="AN11" s="19"/>
      <c r="AO11" s="15"/>
      <c r="AP11" s="15"/>
    </row>
    <row r="12" spans="1:42" ht="19.5" customHeight="1" thickBot="1" x14ac:dyDescent="0.35">
      <c r="A12" s="341" t="s">
        <v>10</v>
      </c>
      <c r="B12" s="302"/>
      <c r="C12" s="417" t="s">
        <v>141</v>
      </c>
      <c r="D12" s="418"/>
      <c r="E12" s="419"/>
      <c r="F12" s="419"/>
      <c r="G12" s="419"/>
      <c r="H12" s="420"/>
      <c r="J12" s="396"/>
      <c r="K12" s="397"/>
      <c r="L12" s="415"/>
      <c r="M12" s="100"/>
      <c r="N12" s="408"/>
      <c r="O12" s="409"/>
      <c r="P12" s="409"/>
      <c r="Q12" s="409"/>
      <c r="R12" s="409"/>
      <c r="S12" s="409"/>
      <c r="T12" s="410"/>
      <c r="U12" s="100"/>
      <c r="V12" s="429"/>
      <c r="W12" s="430"/>
      <c r="X12" s="430"/>
      <c r="Y12" s="430"/>
      <c r="Z12" s="431"/>
      <c r="AA12" s="100"/>
      <c r="AB12" s="232"/>
      <c r="AC12" s="432"/>
      <c r="AD12" s="433"/>
      <c r="AE12" s="347" t="s">
        <v>135</v>
      </c>
      <c r="AF12" s="348" t="s">
        <v>135</v>
      </c>
      <c r="AG12" s="3"/>
      <c r="AH12" s="18"/>
      <c r="AI12" s="28"/>
      <c r="AJ12" s="28"/>
      <c r="AK12" s="29"/>
      <c r="AL12" s="30"/>
      <c r="AM12" s="30"/>
      <c r="AN12" s="30"/>
      <c r="AO12" s="15"/>
      <c r="AP12" s="15"/>
    </row>
    <row r="13" spans="1:42" ht="15.9" customHeight="1" x14ac:dyDescent="0.3">
      <c r="A13" s="341" t="s">
        <v>11</v>
      </c>
      <c r="B13" s="116"/>
      <c r="C13" s="17"/>
      <c r="D13" s="31"/>
      <c r="E13" s="32"/>
      <c r="F13" s="423" t="s">
        <v>260</v>
      </c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E13" s="345" t="s">
        <v>136</v>
      </c>
      <c r="AF13" s="346" t="s">
        <v>136</v>
      </c>
      <c r="AG13" s="3"/>
      <c r="AH13" s="28"/>
      <c r="AI13" s="28"/>
      <c r="AJ13" s="28"/>
      <c r="AK13" s="33"/>
      <c r="AL13" s="34"/>
      <c r="AM13" s="19"/>
      <c r="AN13" s="19"/>
    </row>
    <row r="14" spans="1:42" ht="15.9" customHeight="1" thickBot="1" x14ac:dyDescent="0.35">
      <c r="A14" s="341" t="s">
        <v>12</v>
      </c>
      <c r="B14" s="116"/>
      <c r="C14" s="17"/>
      <c r="D14" s="35"/>
      <c r="E14" s="32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E14" s="347" t="s">
        <v>137</v>
      </c>
      <c r="AF14" s="348" t="s">
        <v>137</v>
      </c>
      <c r="AG14" s="3"/>
      <c r="AI14" s="9"/>
      <c r="AJ14" s="9"/>
      <c r="AK14" s="24"/>
      <c r="AL14" s="37"/>
      <c r="AM14" s="30"/>
      <c r="AN14" s="30"/>
    </row>
    <row r="15" spans="1:42" ht="15.9" customHeight="1" thickBot="1" x14ac:dyDescent="0.35">
      <c r="A15" s="342" t="s">
        <v>14</v>
      </c>
      <c r="B15" s="343"/>
      <c r="C15" s="38"/>
      <c r="D15" s="38"/>
      <c r="F15" s="131" t="s">
        <v>144</v>
      </c>
      <c r="G15" s="131" t="s">
        <v>144</v>
      </c>
      <c r="H15" s="131" t="s">
        <v>145</v>
      </c>
      <c r="I15" s="131" t="s">
        <v>145</v>
      </c>
      <c r="J15" s="131" t="s">
        <v>146</v>
      </c>
      <c r="K15" s="131" t="s">
        <v>146</v>
      </c>
      <c r="L15" s="131" t="s">
        <v>147</v>
      </c>
      <c r="M15" s="131" t="s">
        <v>147</v>
      </c>
      <c r="N15" s="131" t="s">
        <v>148</v>
      </c>
      <c r="O15" s="131" t="s">
        <v>148</v>
      </c>
      <c r="P15" s="131" t="s">
        <v>149</v>
      </c>
      <c r="Q15" s="131" t="s">
        <v>149</v>
      </c>
      <c r="R15" s="131" t="s">
        <v>150</v>
      </c>
      <c r="S15" s="131" t="s">
        <v>150</v>
      </c>
      <c r="T15" s="131" t="s">
        <v>151</v>
      </c>
      <c r="U15" s="131" t="s">
        <v>151</v>
      </c>
      <c r="V15" s="131" t="s">
        <v>152</v>
      </c>
      <c r="W15" s="131" t="s">
        <v>152</v>
      </c>
      <c r="X15" s="131" t="s">
        <v>153</v>
      </c>
      <c r="Y15" s="131" t="s">
        <v>153</v>
      </c>
      <c r="Z15" s="131" t="s">
        <v>154</v>
      </c>
      <c r="AA15" s="131" t="s">
        <v>154</v>
      </c>
      <c r="AB15" s="187" t="s">
        <v>155</v>
      </c>
      <c r="AC15" s="213" t="s">
        <v>155</v>
      </c>
      <c r="AD15" s="40"/>
      <c r="AE15" s="347" t="s">
        <v>138</v>
      </c>
      <c r="AF15" s="348" t="s">
        <v>138</v>
      </c>
      <c r="AG15" s="3"/>
      <c r="AH15" s="42"/>
      <c r="AI15" s="43"/>
      <c r="AJ15" s="43"/>
      <c r="AK15" s="44"/>
      <c r="AL15" s="36"/>
    </row>
    <row r="16" spans="1:42" ht="15.9" customHeight="1" x14ac:dyDescent="0.3">
      <c r="C16" s="38"/>
      <c r="D16" s="38"/>
      <c r="E16" s="128" t="s">
        <v>156</v>
      </c>
      <c r="F16" s="103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317"/>
      <c r="AC16" s="104"/>
      <c r="AD16" s="45"/>
      <c r="AE16" s="347" t="s">
        <v>139</v>
      </c>
      <c r="AF16" s="348" t="s">
        <v>139</v>
      </c>
      <c r="AG16" s="3"/>
      <c r="AH16" s="43"/>
      <c r="AI16" s="43"/>
      <c r="AJ16" s="43"/>
      <c r="AK16" s="47"/>
      <c r="AL16" s="36"/>
      <c r="AM16" s="36"/>
      <c r="AN16" s="36"/>
      <c r="AO16" s="36"/>
    </row>
    <row r="17" spans="1:41" ht="15.9" customHeight="1" thickBot="1" x14ac:dyDescent="0.35">
      <c r="A17" s="416"/>
      <c r="B17" s="416"/>
      <c r="C17" s="416"/>
      <c r="D17" s="416"/>
      <c r="E17" s="129" t="s">
        <v>157</v>
      </c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315"/>
      <c r="AC17" s="113"/>
      <c r="AD17" s="45"/>
      <c r="AE17" s="362" t="s">
        <v>140</v>
      </c>
      <c r="AF17" s="363" t="s">
        <v>140</v>
      </c>
      <c r="AG17" s="3"/>
      <c r="AH17" s="36"/>
      <c r="AI17" s="36"/>
      <c r="AJ17" s="36"/>
      <c r="AK17" s="36"/>
      <c r="AL17" s="36"/>
      <c r="AM17" s="36"/>
      <c r="AN17" s="36"/>
      <c r="AO17" s="36"/>
    </row>
    <row r="18" spans="1:41" ht="15.9" customHeight="1" thickBot="1" x14ac:dyDescent="0.3">
      <c r="E18" s="130" t="s">
        <v>158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316"/>
      <c r="AC18" s="118"/>
      <c r="AD18" s="45"/>
      <c r="AE18" s="94"/>
      <c r="AF18" s="94"/>
      <c r="AG18" s="3"/>
    </row>
    <row r="19" spans="1:41" ht="13.5" thickBot="1" x14ac:dyDescent="0.35">
      <c r="A19" s="155" t="s">
        <v>16</v>
      </c>
      <c r="B19" s="145" t="s">
        <v>93</v>
      </c>
      <c r="C19" s="146" t="s">
        <v>17</v>
      </c>
      <c r="D19" s="147" t="s">
        <v>18</v>
      </c>
      <c r="E19" s="112" t="s">
        <v>21</v>
      </c>
      <c r="F19" s="49">
        <f>G19</f>
        <v>0</v>
      </c>
      <c r="G19" s="49">
        <f>SUM(G20:G23,G25:G30,G32:G34,G36:G38,G40:G45,G47:G53,G59:G64,G66:G82,G84:G111,G113:G137,G141:G191)</f>
        <v>0</v>
      </c>
      <c r="H19" s="49">
        <f>I19</f>
        <v>0</v>
      </c>
      <c r="I19" s="49">
        <f>SUM(I20:I23,I25:I30,I32:I34,I36:I38,I40:I45,I47:I53,I59:I64,I66:I82,I84:I111,I113:I137,I141:I191)</f>
        <v>0</v>
      </c>
      <c r="J19" s="49">
        <f>K19</f>
        <v>0</v>
      </c>
      <c r="K19" s="49">
        <f>SUM(K20:K23,K25:K30,K32:K34,K36:K38,K40:K45,K47:K53,K59:K64,K66:K82,K84:K111,K113:K137,K141:K191)</f>
        <v>0</v>
      </c>
      <c r="L19" s="49">
        <f>M19</f>
        <v>0</v>
      </c>
      <c r="M19" s="49">
        <f>SUM(M20:M23,M25:M30,M32:M34,M36:M38,M40:M45,M47:M53,M59:M64,M66:M82,M84:M111,M113:M137,M141:M191)</f>
        <v>0</v>
      </c>
      <c r="N19" s="49">
        <f>O19</f>
        <v>0</v>
      </c>
      <c r="O19" s="49">
        <f>SUM(O20:O23,O25:O30,O32:O34,O36:O38,O40:O45,O47:O53,O59:O64,O66:O82,O84:O111,O113:O137,O141:O191)</f>
        <v>0</v>
      </c>
      <c r="P19" s="49">
        <f>Q19</f>
        <v>0</v>
      </c>
      <c r="Q19" s="49">
        <f>SUM(Q20:Q23,Q25:Q30,Q32:Q34,Q36:Q38,Q40:Q45,Q47:Q53,Q59:Q64,Q66:Q82,Q84:Q111,Q113:Q137,Q141:Q191)</f>
        <v>0</v>
      </c>
      <c r="R19" s="49">
        <f>S19</f>
        <v>0</v>
      </c>
      <c r="S19" s="49">
        <f>SUM(S20:S23,S25:S30,S32:S34,S36:S38,S40:S45,S47:S53,S59:S64,S66:S82,S84:S111,S113:S137,S141:S191)</f>
        <v>0</v>
      </c>
      <c r="T19" s="49">
        <f>U19</f>
        <v>0</v>
      </c>
      <c r="U19" s="49">
        <f>SUM(U20:U23,U25:U30,U32:U34,U36:U38,U40:U45,U47:U53,U59:U64,U66:U82,U84:U111,U113:U137,U141:U191)</f>
        <v>0</v>
      </c>
      <c r="V19" s="49">
        <f>W19</f>
        <v>0</v>
      </c>
      <c r="W19" s="49">
        <f>SUM(W20:W23,W25:W30,W32:W34,W36:W38,W40:W45,W47:W53,W59:W64,W66:W82,W84:W111,W113:W137,W141:W191)</f>
        <v>0</v>
      </c>
      <c r="X19" s="49">
        <f>Y19</f>
        <v>0</v>
      </c>
      <c r="Y19" s="49">
        <f>SUM(Y20:Y23,Y25:Y30,Y32:Y34,Y36:Y38,Y40:Y45,Y47:Y53,Y59:Y64,Y66:Y82,Y84:Y111,Y113:Y137,Y141:Y191)</f>
        <v>0</v>
      </c>
      <c r="Z19" s="49">
        <f>AA19</f>
        <v>0</v>
      </c>
      <c r="AA19" s="49">
        <f>SUM(AA20:AA23,AA25:AA30,AA32:AA34,AA36:AA38,AA40:AA45,AA47:AA53,AA59:AA64,AA66:AA82,AA84:AA111,AA113:AA137,AA141:AA191)</f>
        <v>0</v>
      </c>
      <c r="AB19" s="49">
        <f>AC19</f>
        <v>0</v>
      </c>
      <c r="AC19" s="49">
        <f>SUM(AC20:AC23,AC25:AC30,AC32:AC34,AC36:AC38,AC40:AC45,AC47:AC51,AC53:AC53,AC59:AC64,AC66:AC82,AC84:AC111,AC113:AC137,AC142:AC152,AC154:AC175,AC177:AC184,AC186:AC191)</f>
        <v>0</v>
      </c>
      <c r="AD19" s="307" t="s">
        <v>263</v>
      </c>
      <c r="AE19" s="306"/>
      <c r="AF19" s="192" t="s">
        <v>15</v>
      </c>
    </row>
    <row r="20" spans="1:41" ht="13.5" customHeight="1" x14ac:dyDescent="0.3">
      <c r="A20" s="198" t="s">
        <v>90</v>
      </c>
      <c r="B20" s="166" t="s">
        <v>89</v>
      </c>
      <c r="C20" s="148">
        <v>128</v>
      </c>
      <c r="D20" s="157">
        <v>219.95</v>
      </c>
      <c r="E20" s="134"/>
      <c r="F20" s="85"/>
      <c r="G20" s="86">
        <f>F20*C20</f>
        <v>0</v>
      </c>
      <c r="H20" s="85"/>
      <c r="I20" s="86">
        <f>H20*C20</f>
        <v>0</v>
      </c>
      <c r="J20" s="85"/>
      <c r="K20" s="86">
        <f>J20*C20</f>
        <v>0</v>
      </c>
      <c r="L20" s="85"/>
      <c r="M20" s="86">
        <f>L20*C20</f>
        <v>0</v>
      </c>
      <c r="N20" s="85"/>
      <c r="O20" s="86">
        <f>N20*C20</f>
        <v>0</v>
      </c>
      <c r="P20" s="85"/>
      <c r="Q20" s="86">
        <f>P20*C20</f>
        <v>0</v>
      </c>
      <c r="R20" s="85"/>
      <c r="S20" s="86">
        <f>R20*C20</f>
        <v>0</v>
      </c>
      <c r="T20" s="85"/>
      <c r="U20" s="86">
        <f>T20*C20</f>
        <v>0</v>
      </c>
      <c r="V20" s="85"/>
      <c r="W20" s="86">
        <f>V20*C20</f>
        <v>0</v>
      </c>
      <c r="X20" s="85"/>
      <c r="Y20" s="86">
        <f>X20*C20</f>
        <v>0</v>
      </c>
      <c r="Z20" s="85"/>
      <c r="AA20" s="86">
        <f>Z20*C20</f>
        <v>0</v>
      </c>
      <c r="AB20" s="189"/>
      <c r="AC20" s="86">
        <f>AB20*C20</f>
        <v>0</v>
      </c>
      <c r="AD20" s="75">
        <f>AE20*C20</f>
        <v>0</v>
      </c>
      <c r="AE20" s="199">
        <f>SUM(F20,H20,J20,L20,N20,P20,R20,T20,V20,X20,Z20,AB20)</f>
        <v>0</v>
      </c>
      <c r="AF20" s="193">
        <f>F19+H19+J19+L19+N19+P19+R19+T19+V19+X19+Z19+AB19</f>
        <v>0</v>
      </c>
    </row>
    <row r="21" spans="1:41" ht="13.5" customHeight="1" x14ac:dyDescent="0.3">
      <c r="A21" s="200" t="s">
        <v>91</v>
      </c>
      <c r="B21" s="167" t="s">
        <v>92</v>
      </c>
      <c r="C21" s="149">
        <v>128</v>
      </c>
      <c r="D21" s="158">
        <v>219.95</v>
      </c>
      <c r="E21" s="135"/>
      <c r="F21" s="51"/>
      <c r="G21" s="86">
        <f t="shared" ref="G21:G23" si="0">F21*C21</f>
        <v>0</v>
      </c>
      <c r="H21" s="51"/>
      <c r="I21" s="86">
        <f t="shared" ref="I21:I23" si="1">H21*C21</f>
        <v>0</v>
      </c>
      <c r="J21" s="51"/>
      <c r="K21" s="86">
        <f t="shared" ref="K21:K53" si="2">J21*C21</f>
        <v>0</v>
      </c>
      <c r="L21" s="51"/>
      <c r="M21" s="86">
        <f t="shared" ref="M21:M23" si="3">L21*C21</f>
        <v>0</v>
      </c>
      <c r="N21" s="51"/>
      <c r="O21" s="86">
        <f t="shared" ref="O21:O23" si="4">N21*C21</f>
        <v>0</v>
      </c>
      <c r="P21" s="51"/>
      <c r="Q21" s="86">
        <f t="shared" ref="Q21:Q53" si="5">P21*C21</f>
        <v>0</v>
      </c>
      <c r="R21" s="51"/>
      <c r="S21" s="86">
        <f t="shared" ref="S21:S53" si="6">R21*C21</f>
        <v>0</v>
      </c>
      <c r="T21" s="51"/>
      <c r="U21" s="86">
        <f t="shared" ref="U21:U53" si="7">T21*C21</f>
        <v>0</v>
      </c>
      <c r="V21" s="51"/>
      <c r="W21" s="86">
        <f t="shared" ref="W21:W53" si="8">V21*C21</f>
        <v>0</v>
      </c>
      <c r="X21" s="51"/>
      <c r="Y21" s="86">
        <f t="shared" ref="Y21:Y53" si="9">X21*C21</f>
        <v>0</v>
      </c>
      <c r="Z21" s="51"/>
      <c r="AA21" s="86">
        <f t="shared" ref="AA21:AA53" si="10">Z21*C21</f>
        <v>0</v>
      </c>
      <c r="AB21" s="178"/>
      <c r="AC21" s="86">
        <f>AB21*C21</f>
        <v>0</v>
      </c>
      <c r="AD21" s="75">
        <f>AE21*C21</f>
        <v>0</v>
      </c>
      <c r="AE21" s="199">
        <f>SUM(F21,H21,J21,L21,N21,P21,R21,T21,V21,X21,Z21,AB21)</f>
        <v>0</v>
      </c>
      <c r="AF21" s="194" t="s">
        <v>130</v>
      </c>
    </row>
    <row r="22" spans="1:41" ht="13.5" customHeight="1" x14ac:dyDescent="0.3">
      <c r="A22" s="200" t="s">
        <v>118</v>
      </c>
      <c r="B22" s="167" t="s">
        <v>94</v>
      </c>
      <c r="C22" s="149">
        <v>92</v>
      </c>
      <c r="D22" s="158">
        <v>159.94999999999999</v>
      </c>
      <c r="E22" s="135"/>
      <c r="F22" s="51"/>
      <c r="G22" s="86">
        <f t="shared" si="0"/>
        <v>0</v>
      </c>
      <c r="H22" s="51"/>
      <c r="I22" s="86">
        <f t="shared" si="1"/>
        <v>0</v>
      </c>
      <c r="J22" s="51"/>
      <c r="K22" s="86">
        <f t="shared" si="2"/>
        <v>0</v>
      </c>
      <c r="L22" s="51"/>
      <c r="M22" s="86">
        <f t="shared" si="3"/>
        <v>0</v>
      </c>
      <c r="N22" s="51"/>
      <c r="O22" s="86">
        <f t="shared" si="4"/>
        <v>0</v>
      </c>
      <c r="P22" s="51"/>
      <c r="Q22" s="86">
        <f t="shared" si="5"/>
        <v>0</v>
      </c>
      <c r="R22" s="51"/>
      <c r="S22" s="86">
        <f t="shared" si="6"/>
        <v>0</v>
      </c>
      <c r="T22" s="51"/>
      <c r="U22" s="86">
        <f t="shared" si="7"/>
        <v>0</v>
      </c>
      <c r="V22" s="51"/>
      <c r="W22" s="86">
        <f t="shared" si="8"/>
        <v>0</v>
      </c>
      <c r="X22" s="51"/>
      <c r="Y22" s="86">
        <f t="shared" si="9"/>
        <v>0</v>
      </c>
      <c r="Z22" s="51"/>
      <c r="AA22" s="86">
        <f t="shared" si="10"/>
        <v>0</v>
      </c>
      <c r="AB22" s="178"/>
      <c r="AC22" s="86">
        <f t="shared" ref="AC22:AC53" si="11">AB22*C22</f>
        <v>0</v>
      </c>
      <c r="AD22" s="75">
        <f>AE22*C22</f>
        <v>0</v>
      </c>
      <c r="AE22" s="199">
        <f>SUM(F22,H22,J22,L22,N22,P22,R22,T22,V22,X22,Z22,AB22)</f>
        <v>0</v>
      </c>
      <c r="AF22" s="195">
        <f>AF20*V12</f>
        <v>0</v>
      </c>
    </row>
    <row r="23" spans="1:41" ht="13.5" customHeight="1" thickBot="1" x14ac:dyDescent="0.35">
      <c r="A23" s="201" t="s">
        <v>119</v>
      </c>
      <c r="B23" s="168" t="s">
        <v>95</v>
      </c>
      <c r="C23" s="150">
        <v>92</v>
      </c>
      <c r="D23" s="162">
        <v>159.94999999999999</v>
      </c>
      <c r="E23" s="136"/>
      <c r="F23" s="81"/>
      <c r="G23" s="86">
        <f t="shared" si="0"/>
        <v>0</v>
      </c>
      <c r="H23" s="81"/>
      <c r="I23" s="86">
        <f t="shared" si="1"/>
        <v>0</v>
      </c>
      <c r="J23" s="81"/>
      <c r="K23" s="86">
        <f t="shared" si="2"/>
        <v>0</v>
      </c>
      <c r="L23" s="81"/>
      <c r="M23" s="86">
        <f t="shared" si="3"/>
        <v>0</v>
      </c>
      <c r="N23" s="81"/>
      <c r="O23" s="86">
        <f t="shared" si="4"/>
        <v>0</v>
      </c>
      <c r="P23" s="81"/>
      <c r="Q23" s="86">
        <f t="shared" si="5"/>
        <v>0</v>
      </c>
      <c r="R23" s="81"/>
      <c r="S23" s="86">
        <f t="shared" si="6"/>
        <v>0</v>
      </c>
      <c r="T23" s="81"/>
      <c r="U23" s="86">
        <f t="shared" si="7"/>
        <v>0</v>
      </c>
      <c r="V23" s="81"/>
      <c r="W23" s="86">
        <f t="shared" si="8"/>
        <v>0</v>
      </c>
      <c r="X23" s="81"/>
      <c r="Y23" s="86">
        <f t="shared" si="9"/>
        <v>0</v>
      </c>
      <c r="Z23" s="81"/>
      <c r="AA23" s="86">
        <f t="shared" si="10"/>
        <v>0</v>
      </c>
      <c r="AB23" s="179"/>
      <c r="AC23" s="86">
        <f t="shared" si="11"/>
        <v>0</v>
      </c>
      <c r="AD23" s="75">
        <f>AE23*C23</f>
        <v>0</v>
      </c>
      <c r="AE23" s="199">
        <f>SUM(F23,H23,J23,L23,N23,P23,R23,T23,V23,X23,Z23,AB23)</f>
        <v>0</v>
      </c>
      <c r="AF23" s="196" t="s">
        <v>163</v>
      </c>
    </row>
    <row r="24" spans="1:41" ht="13.5" customHeight="1" thickBot="1" x14ac:dyDescent="0.35">
      <c r="A24" s="156"/>
      <c r="B24" s="143" t="s">
        <v>20</v>
      </c>
      <c r="C24" s="151"/>
      <c r="D24" s="151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190"/>
      <c r="AC24" s="190"/>
      <c r="AD24" s="190"/>
      <c r="AE24" s="202"/>
      <c r="AF24" s="197">
        <f>AF20-AF22</f>
        <v>0</v>
      </c>
    </row>
    <row r="25" spans="1:41" ht="13.5" customHeight="1" x14ac:dyDescent="0.3">
      <c r="A25" s="200" t="s">
        <v>261</v>
      </c>
      <c r="B25" s="164" t="s">
        <v>262</v>
      </c>
      <c r="C25" s="149">
        <v>128</v>
      </c>
      <c r="D25" s="158">
        <v>219.95</v>
      </c>
      <c r="E25" s="137" t="s">
        <v>22</v>
      </c>
      <c r="F25" s="51"/>
      <c r="G25" s="86">
        <f t="shared" ref="G25" si="12">F25*C25</f>
        <v>0</v>
      </c>
      <c r="H25" s="51"/>
      <c r="I25" s="86">
        <f t="shared" ref="I25" si="13">H25*C25</f>
        <v>0</v>
      </c>
      <c r="J25" s="51"/>
      <c r="K25" s="86">
        <f t="shared" ref="K25" si="14">J25*C25</f>
        <v>0</v>
      </c>
      <c r="L25" s="51"/>
      <c r="M25" s="86">
        <f t="shared" ref="M25" si="15">L25*C25</f>
        <v>0</v>
      </c>
      <c r="N25" s="51"/>
      <c r="O25" s="86">
        <f t="shared" ref="O25" si="16">N25*C25</f>
        <v>0</v>
      </c>
      <c r="P25" s="51"/>
      <c r="Q25" s="86">
        <f t="shared" ref="Q25" si="17">P25*C25</f>
        <v>0</v>
      </c>
      <c r="R25" s="51"/>
      <c r="S25" s="86">
        <f t="shared" ref="S25" si="18">R25*C25</f>
        <v>0</v>
      </c>
      <c r="T25" s="51"/>
      <c r="U25" s="86">
        <f t="shared" ref="U25" si="19">T25*C25</f>
        <v>0</v>
      </c>
      <c r="V25" s="51"/>
      <c r="W25" s="86">
        <f t="shared" ref="W25" si="20">V25*C25</f>
        <v>0</v>
      </c>
      <c r="X25" s="51"/>
      <c r="Y25" s="86">
        <f t="shared" ref="Y25" si="21">X25*C25</f>
        <v>0</v>
      </c>
      <c r="Z25" s="51"/>
      <c r="AA25" s="86">
        <f t="shared" ref="AA25" si="22">Z25*C25</f>
        <v>0</v>
      </c>
      <c r="AB25" s="178"/>
      <c r="AC25" s="86">
        <f t="shared" ref="AC25" si="23">AB25*C25</f>
        <v>0</v>
      </c>
      <c r="AD25" s="75">
        <f t="shared" ref="AD25:AD30" si="24">AE25*C25</f>
        <v>0</v>
      </c>
      <c r="AE25" s="199">
        <f t="shared" ref="AE25:AE30" si="25">SUM(F25,H25,J25,L25,N25,P25,R25,T25,V25,X25,Z25,AB25)</f>
        <v>0</v>
      </c>
      <c r="AF25" s="54"/>
    </row>
    <row r="26" spans="1:41" ht="12.75" customHeight="1" x14ac:dyDescent="0.3">
      <c r="A26" s="200" t="s">
        <v>171</v>
      </c>
      <c r="B26" s="164" t="s">
        <v>239</v>
      </c>
      <c r="C26" s="149">
        <v>115</v>
      </c>
      <c r="D26" s="158">
        <v>199.95</v>
      </c>
      <c r="E26" s="137"/>
      <c r="F26" s="51"/>
      <c r="G26" s="86">
        <f t="shared" ref="G26:G30" si="26">F26*C26</f>
        <v>0</v>
      </c>
      <c r="H26" s="51"/>
      <c r="I26" s="86">
        <f t="shared" ref="I26:I30" si="27">H26*C26</f>
        <v>0</v>
      </c>
      <c r="J26" s="51"/>
      <c r="K26" s="86">
        <f t="shared" si="2"/>
        <v>0</v>
      </c>
      <c r="L26" s="51"/>
      <c r="M26" s="86">
        <f t="shared" ref="M26:M30" si="28">L26*C26</f>
        <v>0</v>
      </c>
      <c r="N26" s="51"/>
      <c r="O26" s="86">
        <f t="shared" ref="O26:O30" si="29">N26*C26</f>
        <v>0</v>
      </c>
      <c r="P26" s="51"/>
      <c r="Q26" s="86">
        <f t="shared" si="5"/>
        <v>0</v>
      </c>
      <c r="R26" s="51"/>
      <c r="S26" s="86">
        <f t="shared" si="6"/>
        <v>0</v>
      </c>
      <c r="T26" s="51"/>
      <c r="U26" s="86">
        <f t="shared" si="7"/>
        <v>0</v>
      </c>
      <c r="V26" s="51"/>
      <c r="W26" s="86">
        <f t="shared" si="8"/>
        <v>0</v>
      </c>
      <c r="X26" s="51"/>
      <c r="Y26" s="86">
        <f t="shared" si="9"/>
        <v>0</v>
      </c>
      <c r="Z26" s="51"/>
      <c r="AA26" s="86">
        <f t="shared" si="10"/>
        <v>0</v>
      </c>
      <c r="AB26" s="178"/>
      <c r="AC26" s="86">
        <f t="shared" si="11"/>
        <v>0</v>
      </c>
      <c r="AD26" s="75">
        <f t="shared" si="24"/>
        <v>0</v>
      </c>
      <c r="AE26" s="199">
        <f t="shared" si="25"/>
        <v>0</v>
      </c>
      <c r="AF26" s="54"/>
    </row>
    <row r="27" spans="1:41" ht="12" customHeight="1" x14ac:dyDescent="0.3">
      <c r="A27" s="200" t="s">
        <v>172</v>
      </c>
      <c r="B27" s="164" t="s">
        <v>240</v>
      </c>
      <c r="C27" s="149">
        <v>115</v>
      </c>
      <c r="D27" s="158">
        <v>199.95</v>
      </c>
      <c r="E27" s="137"/>
      <c r="F27" s="51"/>
      <c r="G27" s="86">
        <f t="shared" si="26"/>
        <v>0</v>
      </c>
      <c r="H27" s="51"/>
      <c r="I27" s="86">
        <f t="shared" si="27"/>
        <v>0</v>
      </c>
      <c r="J27" s="51"/>
      <c r="K27" s="86">
        <f t="shared" si="2"/>
        <v>0</v>
      </c>
      <c r="L27" s="51"/>
      <c r="M27" s="86">
        <f t="shared" si="28"/>
        <v>0</v>
      </c>
      <c r="N27" s="51"/>
      <c r="O27" s="86">
        <f t="shared" si="29"/>
        <v>0</v>
      </c>
      <c r="P27" s="51"/>
      <c r="Q27" s="86">
        <f t="shared" si="5"/>
        <v>0</v>
      </c>
      <c r="R27" s="51"/>
      <c r="S27" s="86">
        <f t="shared" si="6"/>
        <v>0</v>
      </c>
      <c r="T27" s="51"/>
      <c r="U27" s="86">
        <f t="shared" si="7"/>
        <v>0</v>
      </c>
      <c r="V27" s="51"/>
      <c r="W27" s="86">
        <f t="shared" si="8"/>
        <v>0</v>
      </c>
      <c r="X27" s="51"/>
      <c r="Y27" s="86">
        <f t="shared" si="9"/>
        <v>0</v>
      </c>
      <c r="Z27" s="51"/>
      <c r="AA27" s="86">
        <f t="shared" si="10"/>
        <v>0</v>
      </c>
      <c r="AB27" s="178"/>
      <c r="AC27" s="86">
        <f t="shared" si="11"/>
        <v>0</v>
      </c>
      <c r="AD27" s="75">
        <f t="shared" si="24"/>
        <v>0</v>
      </c>
      <c r="AE27" s="199">
        <f t="shared" si="25"/>
        <v>0</v>
      </c>
      <c r="AF27" s="55"/>
      <c r="AG27" s="55"/>
      <c r="AH27" s="55"/>
      <c r="AI27" s="55"/>
      <c r="AJ27" s="55"/>
      <c r="AK27" s="1"/>
      <c r="AL27" s="1"/>
      <c r="AM27" s="1"/>
    </row>
    <row r="28" spans="1:41" ht="12" customHeight="1" x14ac:dyDescent="0.3">
      <c r="A28" s="200" t="s">
        <v>96</v>
      </c>
      <c r="B28" s="164" t="s">
        <v>97</v>
      </c>
      <c r="C28" s="149">
        <v>115</v>
      </c>
      <c r="D28" s="158">
        <v>199.95</v>
      </c>
      <c r="E28" s="135"/>
      <c r="F28" s="51"/>
      <c r="G28" s="86">
        <f t="shared" si="26"/>
        <v>0</v>
      </c>
      <c r="H28" s="51"/>
      <c r="I28" s="86">
        <f t="shared" si="27"/>
        <v>0</v>
      </c>
      <c r="J28" s="51"/>
      <c r="K28" s="86">
        <f t="shared" si="2"/>
        <v>0</v>
      </c>
      <c r="L28" s="51"/>
      <c r="M28" s="86">
        <f t="shared" si="28"/>
        <v>0</v>
      </c>
      <c r="N28" s="51"/>
      <c r="O28" s="86">
        <f t="shared" si="29"/>
        <v>0</v>
      </c>
      <c r="P28" s="51"/>
      <c r="Q28" s="86">
        <f t="shared" si="5"/>
        <v>0</v>
      </c>
      <c r="R28" s="51"/>
      <c r="S28" s="86">
        <f t="shared" si="6"/>
        <v>0</v>
      </c>
      <c r="T28" s="51"/>
      <c r="U28" s="86">
        <f t="shared" si="7"/>
        <v>0</v>
      </c>
      <c r="V28" s="51"/>
      <c r="W28" s="86">
        <f t="shared" si="8"/>
        <v>0</v>
      </c>
      <c r="X28" s="51"/>
      <c r="Y28" s="86">
        <f t="shared" si="9"/>
        <v>0</v>
      </c>
      <c r="Z28" s="51"/>
      <c r="AA28" s="86">
        <f t="shared" si="10"/>
        <v>0</v>
      </c>
      <c r="AB28" s="178"/>
      <c r="AC28" s="86">
        <f t="shared" si="11"/>
        <v>0</v>
      </c>
      <c r="AD28" s="75">
        <f t="shared" si="24"/>
        <v>0</v>
      </c>
      <c r="AE28" s="199">
        <f t="shared" si="25"/>
        <v>0</v>
      </c>
      <c r="AF28" s="1"/>
      <c r="AG28" s="1"/>
      <c r="AH28" s="1"/>
      <c r="AI28" s="1"/>
      <c r="AJ28" s="1"/>
    </row>
    <row r="29" spans="1:41" ht="12" customHeight="1" x14ac:dyDescent="0.3">
      <c r="A29" s="200" t="s">
        <v>23</v>
      </c>
      <c r="B29" s="164" t="s">
        <v>241</v>
      </c>
      <c r="C29" s="149">
        <v>81</v>
      </c>
      <c r="D29" s="158">
        <v>139.94999999999999</v>
      </c>
      <c r="E29" s="50"/>
      <c r="F29" s="51"/>
      <c r="G29" s="86">
        <f t="shared" si="26"/>
        <v>0</v>
      </c>
      <c r="H29" s="51"/>
      <c r="I29" s="86">
        <f t="shared" si="27"/>
        <v>0</v>
      </c>
      <c r="J29" s="51"/>
      <c r="K29" s="86">
        <f t="shared" si="2"/>
        <v>0</v>
      </c>
      <c r="L29" s="51"/>
      <c r="M29" s="86">
        <f t="shared" si="28"/>
        <v>0</v>
      </c>
      <c r="N29" s="51"/>
      <c r="O29" s="86">
        <f t="shared" si="29"/>
        <v>0</v>
      </c>
      <c r="P29" s="51"/>
      <c r="Q29" s="86">
        <f t="shared" si="5"/>
        <v>0</v>
      </c>
      <c r="R29" s="51"/>
      <c r="S29" s="86">
        <f t="shared" si="6"/>
        <v>0</v>
      </c>
      <c r="T29" s="51"/>
      <c r="U29" s="86">
        <f t="shared" si="7"/>
        <v>0</v>
      </c>
      <c r="V29" s="51"/>
      <c r="W29" s="86">
        <f t="shared" si="8"/>
        <v>0</v>
      </c>
      <c r="X29" s="51"/>
      <c r="Y29" s="86">
        <f t="shared" si="9"/>
        <v>0</v>
      </c>
      <c r="Z29" s="51"/>
      <c r="AA29" s="86">
        <f t="shared" si="10"/>
        <v>0</v>
      </c>
      <c r="AB29" s="178"/>
      <c r="AC29" s="86">
        <f t="shared" si="11"/>
        <v>0</v>
      </c>
      <c r="AD29" s="75">
        <f t="shared" si="24"/>
        <v>0</v>
      </c>
      <c r="AE29" s="199">
        <f t="shared" si="25"/>
        <v>0</v>
      </c>
      <c r="AF29" s="1"/>
      <c r="AG29" s="1"/>
      <c r="AH29" s="1"/>
      <c r="AI29" s="1"/>
      <c r="AJ29" s="1"/>
    </row>
    <row r="30" spans="1:41" ht="12" customHeight="1" thickBot="1" x14ac:dyDescent="0.35">
      <c r="A30" s="200" t="s">
        <v>24</v>
      </c>
      <c r="B30" s="164" t="s">
        <v>242</v>
      </c>
      <c r="C30" s="149">
        <v>81</v>
      </c>
      <c r="D30" s="158">
        <v>139.94999999999999</v>
      </c>
      <c r="E30" s="50"/>
      <c r="F30" s="51"/>
      <c r="G30" s="86">
        <f t="shared" si="26"/>
        <v>0</v>
      </c>
      <c r="H30" s="51"/>
      <c r="I30" s="86">
        <f t="shared" si="27"/>
        <v>0</v>
      </c>
      <c r="J30" s="51"/>
      <c r="K30" s="86">
        <f t="shared" si="2"/>
        <v>0</v>
      </c>
      <c r="L30" s="51"/>
      <c r="M30" s="86">
        <f t="shared" si="28"/>
        <v>0</v>
      </c>
      <c r="N30" s="51"/>
      <c r="O30" s="86">
        <f t="shared" si="29"/>
        <v>0</v>
      </c>
      <c r="P30" s="51"/>
      <c r="Q30" s="86">
        <f t="shared" si="5"/>
        <v>0</v>
      </c>
      <c r="R30" s="51"/>
      <c r="S30" s="86">
        <f t="shared" si="6"/>
        <v>0</v>
      </c>
      <c r="T30" s="51"/>
      <c r="U30" s="86">
        <f t="shared" si="7"/>
        <v>0</v>
      </c>
      <c r="V30" s="51"/>
      <c r="W30" s="86">
        <f t="shared" si="8"/>
        <v>0</v>
      </c>
      <c r="X30" s="51"/>
      <c r="Y30" s="86">
        <f t="shared" si="9"/>
        <v>0</v>
      </c>
      <c r="Z30" s="51"/>
      <c r="AA30" s="86">
        <f t="shared" si="10"/>
        <v>0</v>
      </c>
      <c r="AB30" s="178"/>
      <c r="AC30" s="86">
        <f t="shared" si="11"/>
        <v>0</v>
      </c>
      <c r="AD30" s="75">
        <f t="shared" si="24"/>
        <v>0</v>
      </c>
      <c r="AE30" s="199">
        <f t="shared" si="25"/>
        <v>0</v>
      </c>
      <c r="AF30" s="1"/>
      <c r="AG30" s="1"/>
      <c r="AH30" s="1"/>
      <c r="AI30" s="1"/>
      <c r="AJ30" s="1"/>
    </row>
    <row r="31" spans="1:41" ht="14.25" customHeight="1" thickBot="1" x14ac:dyDescent="0.35">
      <c r="A31" s="156"/>
      <c r="B31" s="143" t="s">
        <v>173</v>
      </c>
      <c r="C31" s="151"/>
      <c r="D31" s="151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190"/>
      <c r="AC31" s="190"/>
      <c r="AD31" s="190"/>
      <c r="AE31" s="202"/>
      <c r="AF31" s="1"/>
      <c r="AG31" s="1"/>
      <c r="AH31" s="1"/>
      <c r="AI31" s="1"/>
      <c r="AJ31" s="1"/>
    </row>
    <row r="32" spans="1:41" ht="12" customHeight="1" x14ac:dyDescent="0.3">
      <c r="A32" s="198" t="s">
        <v>243</v>
      </c>
      <c r="B32" s="163" t="s">
        <v>174</v>
      </c>
      <c r="C32" s="148">
        <v>92</v>
      </c>
      <c r="D32" s="157">
        <v>159.94999999999999</v>
      </c>
      <c r="E32" s="137"/>
      <c r="F32" s="242"/>
      <c r="G32" s="243">
        <f>F32*C32</f>
        <v>0</v>
      </c>
      <c r="H32" s="242"/>
      <c r="I32" s="243">
        <f>H32*C32</f>
        <v>0</v>
      </c>
      <c r="J32" s="242"/>
      <c r="K32" s="243">
        <f t="shared" si="2"/>
        <v>0</v>
      </c>
      <c r="L32" s="242"/>
      <c r="M32" s="243">
        <f>L32*C32</f>
        <v>0</v>
      </c>
      <c r="N32" s="242"/>
      <c r="O32" s="243">
        <f>N32*C32</f>
        <v>0</v>
      </c>
      <c r="P32" s="242"/>
      <c r="Q32" s="251">
        <f t="shared" si="5"/>
        <v>0</v>
      </c>
      <c r="R32" s="242"/>
      <c r="S32" s="250">
        <f t="shared" si="6"/>
        <v>0</v>
      </c>
      <c r="T32" s="242"/>
      <c r="U32" s="250">
        <f t="shared" si="7"/>
        <v>0</v>
      </c>
      <c r="V32" s="242"/>
      <c r="W32" s="251">
        <f t="shared" si="8"/>
        <v>0</v>
      </c>
      <c r="X32" s="242"/>
      <c r="Y32" s="243">
        <f t="shared" si="9"/>
        <v>0</v>
      </c>
      <c r="Z32" s="242"/>
      <c r="AA32" s="243">
        <f t="shared" si="10"/>
        <v>0</v>
      </c>
      <c r="AB32" s="244"/>
      <c r="AC32" s="86">
        <f t="shared" si="11"/>
        <v>0</v>
      </c>
      <c r="AD32" s="75">
        <f>AE32*C32</f>
        <v>0</v>
      </c>
      <c r="AE32" s="199">
        <f>SUM(F32,H32,J32,L32,N32,P32,R32,T32,V32,X32,Z32,AB32)</f>
        <v>0</v>
      </c>
    </row>
    <row r="33" spans="1:38" ht="12" customHeight="1" x14ac:dyDescent="0.3">
      <c r="A33" s="200" t="s">
        <v>175</v>
      </c>
      <c r="B33" s="164" t="s">
        <v>176</v>
      </c>
      <c r="C33" s="149">
        <v>81</v>
      </c>
      <c r="D33" s="158">
        <v>139.94999999999999</v>
      </c>
      <c r="E33" s="137"/>
      <c r="F33" s="254"/>
      <c r="G33" s="247">
        <f>F33*C33</f>
        <v>0</v>
      </c>
      <c r="H33" s="81"/>
      <c r="I33" s="247">
        <f>H33*C33</f>
        <v>0</v>
      </c>
      <c r="J33" s="81"/>
      <c r="K33" s="247">
        <f t="shared" si="2"/>
        <v>0</v>
      </c>
      <c r="L33" s="81"/>
      <c r="M33" s="247">
        <f>L33*C33</f>
        <v>0</v>
      </c>
      <c r="N33" s="81"/>
      <c r="O33" s="247">
        <f>N33*C33</f>
        <v>0</v>
      </c>
      <c r="P33" s="81"/>
      <c r="Q33" s="247">
        <f t="shared" si="5"/>
        <v>0</v>
      </c>
      <c r="R33" s="237"/>
      <c r="S33" s="247">
        <f t="shared" si="6"/>
        <v>0</v>
      </c>
      <c r="T33" s="81"/>
      <c r="U33" s="247">
        <f t="shared" si="7"/>
        <v>0</v>
      </c>
      <c r="V33" s="81"/>
      <c r="W33" s="247">
        <f t="shared" si="8"/>
        <v>0</v>
      </c>
      <c r="X33" s="81"/>
      <c r="Y33" s="247">
        <f t="shared" si="9"/>
        <v>0</v>
      </c>
      <c r="Z33" s="81"/>
      <c r="AA33" s="247">
        <f t="shared" si="10"/>
        <v>0</v>
      </c>
      <c r="AB33" s="179"/>
      <c r="AC33" s="240">
        <f t="shared" si="11"/>
        <v>0</v>
      </c>
      <c r="AD33" s="75">
        <f>AE33*C33</f>
        <v>0</v>
      </c>
      <c r="AE33" s="199">
        <f>SUM(F33,H33,J33,L33,N33,P33,R33,T33,V33,X33,Z33,AB33)</f>
        <v>0</v>
      </c>
      <c r="AF33" s="1"/>
      <c r="AG33" s="1"/>
      <c r="AH33" s="1"/>
      <c r="AI33" s="1"/>
      <c r="AJ33" s="1"/>
    </row>
    <row r="34" spans="1:38" ht="12" customHeight="1" thickBot="1" x14ac:dyDescent="0.35">
      <c r="A34" s="233" t="s">
        <v>177</v>
      </c>
      <c r="B34" s="234" t="s">
        <v>178</v>
      </c>
      <c r="C34" s="235">
        <v>69</v>
      </c>
      <c r="D34" s="236">
        <v>119.95</v>
      </c>
      <c r="E34" s="137"/>
      <c r="F34" s="207"/>
      <c r="G34" s="255">
        <f>F34*C34</f>
        <v>0</v>
      </c>
      <c r="H34" s="207"/>
      <c r="I34" s="255">
        <f>H34*C34</f>
        <v>0</v>
      </c>
      <c r="J34" s="207"/>
      <c r="K34" s="255">
        <f t="shared" si="2"/>
        <v>0</v>
      </c>
      <c r="L34" s="207"/>
      <c r="M34" s="255">
        <f>L34*C34</f>
        <v>0</v>
      </c>
      <c r="N34" s="207"/>
      <c r="O34" s="255">
        <f>N34*C34</f>
        <v>0</v>
      </c>
      <c r="P34" s="207"/>
      <c r="Q34" s="255">
        <f t="shared" si="5"/>
        <v>0</v>
      </c>
      <c r="R34" s="207"/>
      <c r="S34" s="255">
        <f t="shared" si="6"/>
        <v>0</v>
      </c>
      <c r="T34" s="207"/>
      <c r="U34" s="255">
        <f t="shared" si="7"/>
        <v>0</v>
      </c>
      <c r="V34" s="207"/>
      <c r="W34" s="255">
        <f t="shared" si="8"/>
        <v>0</v>
      </c>
      <c r="X34" s="207"/>
      <c r="Y34" s="255">
        <f t="shared" si="9"/>
        <v>0</v>
      </c>
      <c r="Z34" s="207"/>
      <c r="AA34" s="255">
        <f t="shared" si="10"/>
        <v>0</v>
      </c>
      <c r="AB34" s="208"/>
      <c r="AC34" s="241">
        <f t="shared" si="11"/>
        <v>0</v>
      </c>
      <c r="AD34" s="75">
        <f>AE34*C34</f>
        <v>0</v>
      </c>
      <c r="AE34" s="199">
        <f>SUM(F34,H34,J34,L34,N34,P34,R34,T34,V34,X34,Z34,AB34)</f>
        <v>0</v>
      </c>
      <c r="AF34" s="1"/>
      <c r="AG34" s="1"/>
      <c r="AH34" s="1"/>
      <c r="AI34" s="1"/>
      <c r="AJ34" s="1"/>
    </row>
    <row r="35" spans="1:38" ht="12" customHeight="1" thickBot="1" x14ac:dyDescent="0.35">
      <c r="A35" s="258"/>
      <c r="B35" s="259" t="s">
        <v>179</v>
      </c>
      <c r="C35" s="260"/>
      <c r="D35" s="260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2"/>
      <c r="AC35" s="190"/>
      <c r="AD35" s="190"/>
      <c r="AE35" s="202"/>
      <c r="AF35" s="1"/>
      <c r="AG35" s="1"/>
      <c r="AH35" s="1"/>
      <c r="AI35" s="1"/>
      <c r="AJ35" s="1"/>
    </row>
    <row r="36" spans="1:38" ht="12" customHeight="1" thickBot="1" x14ac:dyDescent="0.35">
      <c r="A36" s="80" t="s">
        <v>180</v>
      </c>
      <c r="B36" s="165" t="s">
        <v>269</v>
      </c>
      <c r="C36" s="149">
        <v>115</v>
      </c>
      <c r="D36" s="158">
        <v>199.95</v>
      </c>
      <c r="E36" s="137"/>
      <c r="F36" s="51"/>
      <c r="G36" s="255">
        <f t="shared" ref="G36:G38" si="30">F36*C36</f>
        <v>0</v>
      </c>
      <c r="H36" s="51"/>
      <c r="I36" s="255">
        <f t="shared" ref="I36:I38" si="31">H36*C36</f>
        <v>0</v>
      </c>
      <c r="J36" s="51"/>
      <c r="K36" s="255">
        <f t="shared" si="2"/>
        <v>0</v>
      </c>
      <c r="L36" s="51"/>
      <c r="M36" s="255">
        <f t="shared" ref="M36:M38" si="32">L36*C36</f>
        <v>0</v>
      </c>
      <c r="N36" s="51"/>
      <c r="O36" s="255">
        <f t="shared" ref="O36:O38" si="33">N36*C36</f>
        <v>0</v>
      </c>
      <c r="P36" s="51"/>
      <c r="Q36" s="255">
        <f t="shared" si="5"/>
        <v>0</v>
      </c>
      <c r="R36" s="51"/>
      <c r="S36" s="255">
        <f t="shared" si="6"/>
        <v>0</v>
      </c>
      <c r="T36" s="51"/>
      <c r="U36" s="255">
        <f t="shared" si="7"/>
        <v>0</v>
      </c>
      <c r="V36" s="51"/>
      <c r="W36" s="255">
        <f t="shared" si="8"/>
        <v>0</v>
      </c>
      <c r="X36" s="51"/>
      <c r="Y36" s="255">
        <f t="shared" si="9"/>
        <v>0</v>
      </c>
      <c r="Z36" s="51"/>
      <c r="AA36" s="255">
        <f t="shared" si="10"/>
        <v>0</v>
      </c>
      <c r="AB36" s="178"/>
      <c r="AC36" s="241">
        <f t="shared" si="11"/>
        <v>0</v>
      </c>
      <c r="AD36" s="75">
        <f>AE36*C36</f>
        <v>0</v>
      </c>
      <c r="AE36" s="199">
        <f>SUM(F36,H36,J36,L36,N36,P36,R36,T36,V36,X36,Z36,AB36)</f>
        <v>0</v>
      </c>
      <c r="AF36" s="1"/>
      <c r="AG36" s="1"/>
      <c r="AH36" s="1"/>
      <c r="AI36" s="1"/>
      <c r="AJ36" s="1"/>
    </row>
    <row r="37" spans="1:38" ht="12" customHeight="1" thickBot="1" x14ac:dyDescent="0.35">
      <c r="A37" s="76" t="s">
        <v>181</v>
      </c>
      <c r="B37" s="164" t="s">
        <v>182</v>
      </c>
      <c r="C37" s="148">
        <v>92</v>
      </c>
      <c r="D37" s="157">
        <v>159.94999999999999</v>
      </c>
      <c r="E37" s="137"/>
      <c r="F37" s="85"/>
      <c r="G37" s="255">
        <f t="shared" si="30"/>
        <v>0</v>
      </c>
      <c r="H37" s="85"/>
      <c r="I37" s="255">
        <f t="shared" si="31"/>
        <v>0</v>
      </c>
      <c r="J37" s="85"/>
      <c r="K37" s="255">
        <f t="shared" si="2"/>
        <v>0</v>
      </c>
      <c r="L37" s="85"/>
      <c r="M37" s="255">
        <f t="shared" si="32"/>
        <v>0</v>
      </c>
      <c r="N37" s="85"/>
      <c r="O37" s="255">
        <f t="shared" si="33"/>
        <v>0</v>
      </c>
      <c r="P37" s="85"/>
      <c r="Q37" s="255">
        <f t="shared" si="5"/>
        <v>0</v>
      </c>
      <c r="R37" s="85"/>
      <c r="S37" s="255">
        <f t="shared" si="6"/>
        <v>0</v>
      </c>
      <c r="T37" s="85"/>
      <c r="U37" s="255">
        <f t="shared" si="7"/>
        <v>0</v>
      </c>
      <c r="V37" s="85"/>
      <c r="W37" s="255">
        <f t="shared" si="8"/>
        <v>0</v>
      </c>
      <c r="X37" s="85"/>
      <c r="Y37" s="255">
        <f t="shared" si="9"/>
        <v>0</v>
      </c>
      <c r="Z37" s="85"/>
      <c r="AA37" s="255">
        <f t="shared" si="10"/>
        <v>0</v>
      </c>
      <c r="AB37" s="189"/>
      <c r="AC37" s="241">
        <f t="shared" si="11"/>
        <v>0</v>
      </c>
      <c r="AD37" s="75">
        <f>AE37*C37</f>
        <v>0</v>
      </c>
      <c r="AE37" s="199">
        <f>SUM(F37,H37,J37,L37,N37,P37,R37,T37,V37,X37,Z37,AB37)</f>
        <v>0</v>
      </c>
      <c r="AF37" s="1"/>
      <c r="AG37" s="1"/>
      <c r="AH37" s="1"/>
      <c r="AI37" s="1"/>
      <c r="AJ37" s="1"/>
    </row>
    <row r="38" spans="1:38" ht="12" customHeight="1" thickBot="1" x14ac:dyDescent="0.35">
      <c r="A38" s="233" t="s">
        <v>183</v>
      </c>
      <c r="B38" s="234" t="s">
        <v>184</v>
      </c>
      <c r="C38" s="235">
        <v>92</v>
      </c>
      <c r="D38" s="236">
        <v>159.94999999999999</v>
      </c>
      <c r="E38" s="137"/>
      <c r="F38" s="256"/>
      <c r="G38" s="255">
        <f t="shared" si="30"/>
        <v>0</v>
      </c>
      <c r="H38" s="256"/>
      <c r="I38" s="255">
        <f t="shared" si="31"/>
        <v>0</v>
      </c>
      <c r="J38" s="256"/>
      <c r="K38" s="255">
        <f t="shared" si="2"/>
        <v>0</v>
      </c>
      <c r="L38" s="256"/>
      <c r="M38" s="255">
        <f t="shared" si="32"/>
        <v>0</v>
      </c>
      <c r="N38" s="256"/>
      <c r="O38" s="255">
        <f t="shared" si="33"/>
        <v>0</v>
      </c>
      <c r="P38" s="256"/>
      <c r="Q38" s="255">
        <f t="shared" si="5"/>
        <v>0</v>
      </c>
      <c r="R38" s="256"/>
      <c r="S38" s="255">
        <f t="shared" si="6"/>
        <v>0</v>
      </c>
      <c r="T38" s="256"/>
      <c r="U38" s="255">
        <f t="shared" si="7"/>
        <v>0</v>
      </c>
      <c r="V38" s="256"/>
      <c r="W38" s="255">
        <f t="shared" si="8"/>
        <v>0</v>
      </c>
      <c r="X38" s="256"/>
      <c r="Y38" s="255">
        <f t="shared" si="9"/>
        <v>0</v>
      </c>
      <c r="Z38" s="256"/>
      <c r="AA38" s="255">
        <f t="shared" si="10"/>
        <v>0</v>
      </c>
      <c r="AB38" s="257"/>
      <c r="AC38" s="241">
        <f t="shared" si="11"/>
        <v>0</v>
      </c>
      <c r="AD38" s="75">
        <f>AE38*C38</f>
        <v>0</v>
      </c>
      <c r="AE38" s="199">
        <f>SUM(F38,H38,J38,L38,N38,P38,R38,T38,V38,X38,Z38,AB38)</f>
        <v>0</v>
      </c>
      <c r="AF38" s="1"/>
      <c r="AG38" s="1"/>
      <c r="AH38" s="1"/>
      <c r="AI38" s="1"/>
      <c r="AJ38" s="1"/>
    </row>
    <row r="39" spans="1:38" ht="12" customHeight="1" thickBot="1" x14ac:dyDescent="0.35">
      <c r="A39" s="156"/>
      <c r="B39" s="143" t="s">
        <v>25</v>
      </c>
      <c r="C39" s="151"/>
      <c r="D39" s="151"/>
      <c r="E39" s="79"/>
      <c r="F39" s="245"/>
      <c r="G39" s="245"/>
      <c r="H39" s="245"/>
      <c r="I39" s="245"/>
      <c r="J39" s="245"/>
      <c r="K39" s="245"/>
      <c r="L39" s="245"/>
      <c r="M39" s="249"/>
      <c r="N39" s="245"/>
      <c r="O39" s="245"/>
      <c r="P39" s="245"/>
      <c r="Q39" s="245"/>
      <c r="R39" s="245"/>
      <c r="S39" s="245"/>
      <c r="T39" s="245"/>
      <c r="U39" s="249"/>
      <c r="V39" s="245"/>
      <c r="W39" s="252"/>
      <c r="X39" s="245"/>
      <c r="Y39" s="252"/>
      <c r="Z39" s="245"/>
      <c r="AA39" s="253"/>
      <c r="AB39" s="246"/>
      <c r="AC39" s="190"/>
      <c r="AD39" s="190"/>
      <c r="AE39" s="202"/>
      <c r="AF39" s="1"/>
      <c r="AG39" s="1"/>
      <c r="AH39" s="1"/>
      <c r="AI39" s="1"/>
      <c r="AJ39" s="1"/>
    </row>
    <row r="40" spans="1:38" ht="12" customHeight="1" x14ac:dyDescent="0.3">
      <c r="A40" s="198" t="s">
        <v>264</v>
      </c>
      <c r="B40" s="163" t="s">
        <v>26</v>
      </c>
      <c r="C40" s="148">
        <v>104</v>
      </c>
      <c r="D40" s="157">
        <v>179.95</v>
      </c>
      <c r="E40" s="137" t="s">
        <v>22</v>
      </c>
      <c r="F40" s="85"/>
      <c r="G40" s="86">
        <f>F40*C40</f>
        <v>0</v>
      </c>
      <c r="H40" s="85"/>
      <c r="I40" s="52">
        <f>H40*C40</f>
        <v>0</v>
      </c>
      <c r="J40" s="85"/>
      <c r="K40" s="86">
        <f t="shared" si="2"/>
        <v>0</v>
      </c>
      <c r="L40" s="85"/>
      <c r="M40" s="52">
        <f>L40*C40</f>
        <v>0</v>
      </c>
      <c r="N40" s="85"/>
      <c r="O40" s="52">
        <f>N40*C40</f>
        <v>0</v>
      </c>
      <c r="P40" s="85"/>
      <c r="Q40" s="86">
        <f t="shared" si="5"/>
        <v>0</v>
      </c>
      <c r="R40" s="85"/>
      <c r="S40" s="86">
        <f t="shared" si="6"/>
        <v>0</v>
      </c>
      <c r="T40" s="85"/>
      <c r="U40" s="86">
        <f t="shared" si="7"/>
        <v>0</v>
      </c>
      <c r="V40" s="85"/>
      <c r="W40" s="86">
        <f t="shared" si="8"/>
        <v>0</v>
      </c>
      <c r="X40" s="85"/>
      <c r="Y40" s="86">
        <f t="shared" si="9"/>
        <v>0</v>
      </c>
      <c r="Z40" s="85"/>
      <c r="AA40" s="86">
        <f t="shared" si="10"/>
        <v>0</v>
      </c>
      <c r="AB40" s="189"/>
      <c r="AC40" s="86">
        <f t="shared" si="11"/>
        <v>0</v>
      </c>
      <c r="AD40" s="75">
        <f t="shared" ref="AD40:AD45" si="34">AE40*C40</f>
        <v>0</v>
      </c>
      <c r="AE40" s="199">
        <f t="shared" ref="AE40:AE45" si="35">SUM(F40,H40,J40,L40,N40,P40,R40,T40,V40,X40,Z40,AB40)</f>
        <v>0</v>
      </c>
    </row>
    <row r="41" spans="1:38" ht="12" customHeight="1" x14ac:dyDescent="0.3">
      <c r="A41" s="200" t="s">
        <v>27</v>
      </c>
      <c r="B41" s="164" t="s">
        <v>28</v>
      </c>
      <c r="C41" s="149">
        <v>81</v>
      </c>
      <c r="D41" s="158">
        <v>139.94999999999999</v>
      </c>
      <c r="E41" s="50"/>
      <c r="F41" s="51"/>
      <c r="G41" s="86">
        <f t="shared" ref="G41:G45" si="36">F41*C41</f>
        <v>0</v>
      </c>
      <c r="H41" s="51"/>
      <c r="I41" s="52">
        <f t="shared" ref="I41:I45" si="37">H41*C41</f>
        <v>0</v>
      </c>
      <c r="J41" s="51"/>
      <c r="K41" s="86">
        <f t="shared" si="2"/>
        <v>0</v>
      </c>
      <c r="L41" s="51"/>
      <c r="M41" s="52">
        <f t="shared" ref="M41:M44" si="38">L41*C41</f>
        <v>0</v>
      </c>
      <c r="N41" s="51"/>
      <c r="O41" s="52">
        <f t="shared" ref="O41:O45" si="39">N41*C41</f>
        <v>0</v>
      </c>
      <c r="P41" s="51"/>
      <c r="Q41" s="86">
        <f t="shared" si="5"/>
        <v>0</v>
      </c>
      <c r="R41" s="51"/>
      <c r="S41" s="86">
        <f t="shared" si="6"/>
        <v>0</v>
      </c>
      <c r="T41" s="51"/>
      <c r="U41" s="86">
        <f t="shared" si="7"/>
        <v>0</v>
      </c>
      <c r="V41" s="51"/>
      <c r="W41" s="86">
        <f t="shared" si="8"/>
        <v>0</v>
      </c>
      <c r="X41" s="51"/>
      <c r="Y41" s="86">
        <f t="shared" si="9"/>
        <v>0</v>
      </c>
      <c r="Z41" s="51"/>
      <c r="AA41" s="86">
        <f t="shared" si="10"/>
        <v>0</v>
      </c>
      <c r="AB41" s="178"/>
      <c r="AC41" s="86">
        <f t="shared" si="11"/>
        <v>0</v>
      </c>
      <c r="AD41" s="75">
        <f t="shared" si="34"/>
        <v>0</v>
      </c>
      <c r="AE41" s="199">
        <f t="shared" si="35"/>
        <v>0</v>
      </c>
      <c r="AF41" s="1"/>
      <c r="AG41" s="1"/>
      <c r="AH41" s="1"/>
      <c r="AI41" s="1"/>
      <c r="AJ41" s="1"/>
      <c r="AL41" s="1"/>
    </row>
    <row r="42" spans="1:38" ht="12" customHeight="1" x14ac:dyDescent="0.3">
      <c r="A42" s="200" t="s">
        <v>185</v>
      </c>
      <c r="B42" s="164" t="s">
        <v>29</v>
      </c>
      <c r="C42" s="149">
        <v>69</v>
      </c>
      <c r="D42" s="158">
        <v>119.95</v>
      </c>
      <c r="E42" s="137"/>
      <c r="F42" s="51"/>
      <c r="G42" s="86">
        <f t="shared" si="36"/>
        <v>0</v>
      </c>
      <c r="H42" s="51"/>
      <c r="I42" s="52">
        <f t="shared" si="37"/>
        <v>0</v>
      </c>
      <c r="J42" s="51"/>
      <c r="K42" s="86">
        <f t="shared" si="2"/>
        <v>0</v>
      </c>
      <c r="L42" s="51"/>
      <c r="M42" s="52">
        <f t="shared" si="38"/>
        <v>0</v>
      </c>
      <c r="N42" s="51"/>
      <c r="O42" s="52">
        <f t="shared" si="39"/>
        <v>0</v>
      </c>
      <c r="P42" s="51"/>
      <c r="Q42" s="86">
        <f t="shared" si="5"/>
        <v>0</v>
      </c>
      <c r="R42" s="51"/>
      <c r="S42" s="86">
        <f t="shared" si="6"/>
        <v>0</v>
      </c>
      <c r="T42" s="51"/>
      <c r="U42" s="86">
        <f t="shared" si="7"/>
        <v>0</v>
      </c>
      <c r="V42" s="51"/>
      <c r="W42" s="86">
        <f t="shared" si="8"/>
        <v>0</v>
      </c>
      <c r="X42" s="51"/>
      <c r="Y42" s="86">
        <f t="shared" si="9"/>
        <v>0</v>
      </c>
      <c r="Z42" s="51"/>
      <c r="AA42" s="86">
        <f t="shared" si="10"/>
        <v>0</v>
      </c>
      <c r="AB42" s="178"/>
      <c r="AC42" s="86">
        <f t="shared" si="11"/>
        <v>0</v>
      </c>
      <c r="AD42" s="75">
        <f t="shared" si="34"/>
        <v>0</v>
      </c>
      <c r="AE42" s="199">
        <f t="shared" si="35"/>
        <v>0</v>
      </c>
      <c r="AF42" s="1"/>
      <c r="AG42" s="1"/>
      <c r="AH42" s="1"/>
      <c r="AI42" s="1"/>
      <c r="AJ42" s="1"/>
      <c r="AL42" s="1"/>
    </row>
    <row r="43" spans="1:38" ht="12" customHeight="1" x14ac:dyDescent="0.3">
      <c r="A43" s="200" t="s">
        <v>30</v>
      </c>
      <c r="B43" s="164" t="s">
        <v>31</v>
      </c>
      <c r="C43" s="149">
        <v>58</v>
      </c>
      <c r="D43" s="158">
        <v>99.95</v>
      </c>
      <c r="E43" s="50"/>
      <c r="F43" s="51"/>
      <c r="G43" s="86">
        <f t="shared" si="36"/>
        <v>0</v>
      </c>
      <c r="H43" s="51"/>
      <c r="I43" s="52">
        <f t="shared" si="37"/>
        <v>0</v>
      </c>
      <c r="J43" s="51"/>
      <c r="K43" s="86">
        <f t="shared" si="2"/>
        <v>0</v>
      </c>
      <c r="L43" s="51"/>
      <c r="M43" s="52">
        <f t="shared" si="38"/>
        <v>0</v>
      </c>
      <c r="N43" s="51"/>
      <c r="O43" s="52">
        <f t="shared" si="39"/>
        <v>0</v>
      </c>
      <c r="P43" s="51"/>
      <c r="Q43" s="86">
        <f t="shared" si="5"/>
        <v>0</v>
      </c>
      <c r="R43" s="51"/>
      <c r="S43" s="86">
        <f t="shared" si="6"/>
        <v>0</v>
      </c>
      <c r="T43" s="51"/>
      <c r="U43" s="86">
        <f t="shared" si="7"/>
        <v>0</v>
      </c>
      <c r="V43" s="51"/>
      <c r="W43" s="86">
        <f t="shared" si="8"/>
        <v>0</v>
      </c>
      <c r="X43" s="51"/>
      <c r="Y43" s="86">
        <f t="shared" si="9"/>
        <v>0</v>
      </c>
      <c r="Z43" s="51"/>
      <c r="AA43" s="86">
        <f t="shared" si="10"/>
        <v>0</v>
      </c>
      <c r="AB43" s="178"/>
      <c r="AC43" s="86">
        <f t="shared" si="11"/>
        <v>0</v>
      </c>
      <c r="AD43" s="75">
        <f t="shared" si="34"/>
        <v>0</v>
      </c>
      <c r="AE43" s="199">
        <f t="shared" si="35"/>
        <v>0</v>
      </c>
      <c r="AF43" s="1"/>
      <c r="AG43" s="1"/>
      <c r="AH43" s="1"/>
      <c r="AI43" s="1"/>
      <c r="AJ43" s="1"/>
      <c r="AL43" s="1"/>
    </row>
    <row r="44" spans="1:38" ht="12" customHeight="1" x14ac:dyDescent="0.3">
      <c r="A44" s="200" t="s">
        <v>186</v>
      </c>
      <c r="B44" s="169" t="s">
        <v>32</v>
      </c>
      <c r="C44" s="149">
        <v>46</v>
      </c>
      <c r="D44" s="158">
        <v>79.95</v>
      </c>
      <c r="E44" s="137"/>
      <c r="F44" s="51"/>
      <c r="G44" s="86">
        <f t="shared" si="36"/>
        <v>0</v>
      </c>
      <c r="H44" s="51"/>
      <c r="I44" s="52">
        <f t="shared" si="37"/>
        <v>0</v>
      </c>
      <c r="J44" s="51"/>
      <c r="K44" s="86">
        <f t="shared" si="2"/>
        <v>0</v>
      </c>
      <c r="L44" s="51"/>
      <c r="M44" s="52">
        <f t="shared" si="38"/>
        <v>0</v>
      </c>
      <c r="N44" s="51"/>
      <c r="O44" s="52">
        <f t="shared" si="39"/>
        <v>0</v>
      </c>
      <c r="P44" s="51"/>
      <c r="Q44" s="86">
        <f t="shared" si="5"/>
        <v>0</v>
      </c>
      <c r="R44" s="51"/>
      <c r="S44" s="86">
        <f t="shared" si="6"/>
        <v>0</v>
      </c>
      <c r="T44" s="51"/>
      <c r="U44" s="86">
        <f t="shared" si="7"/>
        <v>0</v>
      </c>
      <c r="V44" s="51"/>
      <c r="W44" s="86">
        <f t="shared" si="8"/>
        <v>0</v>
      </c>
      <c r="X44" s="51"/>
      <c r="Y44" s="86">
        <f t="shared" si="9"/>
        <v>0</v>
      </c>
      <c r="Z44" s="51"/>
      <c r="AA44" s="86">
        <f t="shared" si="10"/>
        <v>0</v>
      </c>
      <c r="AB44" s="178"/>
      <c r="AC44" s="86">
        <f t="shared" si="11"/>
        <v>0</v>
      </c>
      <c r="AD44" s="75">
        <f t="shared" si="34"/>
        <v>0</v>
      </c>
      <c r="AE44" s="199">
        <f t="shared" si="35"/>
        <v>0</v>
      </c>
      <c r="AF44" s="1"/>
      <c r="AG44" s="1"/>
      <c r="AH44" s="1"/>
      <c r="AI44" s="1"/>
      <c r="AJ44" s="1"/>
      <c r="AL44" s="1"/>
    </row>
    <row r="45" spans="1:38" ht="12" customHeight="1" thickBot="1" x14ac:dyDescent="0.35">
      <c r="A45" s="203" t="s">
        <v>187</v>
      </c>
      <c r="B45" s="170" t="s">
        <v>33</v>
      </c>
      <c r="C45" s="152">
        <v>35</v>
      </c>
      <c r="D45" s="161">
        <v>59.95</v>
      </c>
      <c r="E45" s="137"/>
      <c r="F45" s="81"/>
      <c r="G45" s="86">
        <f t="shared" si="36"/>
        <v>0</v>
      </c>
      <c r="H45" s="81"/>
      <c r="I45" s="52">
        <f t="shared" si="37"/>
        <v>0</v>
      </c>
      <c r="J45" s="81"/>
      <c r="K45" s="86">
        <f t="shared" si="2"/>
        <v>0</v>
      </c>
      <c r="L45" s="81"/>
      <c r="M45" s="52">
        <f>L45*C45</f>
        <v>0</v>
      </c>
      <c r="N45" s="81"/>
      <c r="O45" s="52">
        <f t="shared" si="39"/>
        <v>0</v>
      </c>
      <c r="P45" s="81"/>
      <c r="Q45" s="86">
        <f t="shared" si="5"/>
        <v>0</v>
      </c>
      <c r="R45" s="81"/>
      <c r="S45" s="86">
        <f t="shared" si="6"/>
        <v>0</v>
      </c>
      <c r="T45" s="81"/>
      <c r="U45" s="86">
        <f t="shared" si="7"/>
        <v>0</v>
      </c>
      <c r="V45" s="81"/>
      <c r="W45" s="86">
        <f t="shared" si="8"/>
        <v>0</v>
      </c>
      <c r="X45" s="81"/>
      <c r="Y45" s="86">
        <f t="shared" si="9"/>
        <v>0</v>
      </c>
      <c r="Z45" s="81"/>
      <c r="AA45" s="86">
        <f t="shared" si="10"/>
        <v>0</v>
      </c>
      <c r="AB45" s="179"/>
      <c r="AC45" s="86">
        <f t="shared" si="11"/>
        <v>0</v>
      </c>
      <c r="AD45" s="75">
        <f t="shared" si="34"/>
        <v>0</v>
      </c>
      <c r="AE45" s="199">
        <f t="shared" si="35"/>
        <v>0</v>
      </c>
      <c r="AF45" s="1"/>
      <c r="AG45" s="1"/>
      <c r="AH45" s="1"/>
      <c r="AI45" s="1"/>
      <c r="AJ45" s="1"/>
      <c r="AL45" s="1"/>
    </row>
    <row r="46" spans="1:38" ht="12" customHeight="1" thickBot="1" x14ac:dyDescent="0.35">
      <c r="A46" s="156"/>
      <c r="B46" s="143" t="s">
        <v>194</v>
      </c>
      <c r="C46" s="151"/>
      <c r="D46" s="151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190"/>
      <c r="AC46" s="190"/>
      <c r="AD46" s="190"/>
      <c r="AE46" s="202"/>
      <c r="AF46" s="1"/>
      <c r="AG46" s="1"/>
      <c r="AH46" s="1"/>
      <c r="AI46" s="1"/>
      <c r="AJ46" s="1"/>
      <c r="AK46" s="1"/>
      <c r="AL46" s="1"/>
    </row>
    <row r="47" spans="1:38" ht="12" customHeight="1" x14ac:dyDescent="0.3">
      <c r="A47" s="204" t="s">
        <v>188</v>
      </c>
      <c r="B47" s="171" t="s">
        <v>191</v>
      </c>
      <c r="C47" s="153">
        <v>92</v>
      </c>
      <c r="D47" s="159">
        <v>159.94999999999999</v>
      </c>
      <c r="E47" s="137"/>
      <c r="F47" s="85"/>
      <c r="G47" s="86">
        <f>F47*C47</f>
        <v>0</v>
      </c>
      <c r="H47" s="85"/>
      <c r="I47" s="86">
        <f>H47*C47</f>
        <v>0</v>
      </c>
      <c r="J47" s="85"/>
      <c r="K47" s="86">
        <f t="shared" si="2"/>
        <v>0</v>
      </c>
      <c r="L47" s="85"/>
      <c r="M47" s="86">
        <f>L47*C47</f>
        <v>0</v>
      </c>
      <c r="N47" s="85"/>
      <c r="O47" s="86">
        <f>N47*C47</f>
        <v>0</v>
      </c>
      <c r="P47" s="85"/>
      <c r="Q47" s="86">
        <f t="shared" si="5"/>
        <v>0</v>
      </c>
      <c r="R47" s="85"/>
      <c r="S47" s="86">
        <f t="shared" si="6"/>
        <v>0</v>
      </c>
      <c r="T47" s="85"/>
      <c r="U47" s="86">
        <f t="shared" si="7"/>
        <v>0</v>
      </c>
      <c r="V47" s="85"/>
      <c r="W47" s="86">
        <f t="shared" si="8"/>
        <v>0</v>
      </c>
      <c r="X47" s="85"/>
      <c r="Y47" s="86">
        <f t="shared" si="9"/>
        <v>0</v>
      </c>
      <c r="Z47" s="85"/>
      <c r="AA47" s="86">
        <f t="shared" si="10"/>
        <v>0</v>
      </c>
      <c r="AB47" s="189"/>
      <c r="AC47" s="86">
        <f t="shared" si="11"/>
        <v>0</v>
      </c>
      <c r="AD47" s="75">
        <f>AE47*C47</f>
        <v>0</v>
      </c>
      <c r="AE47" s="199">
        <f>SUM(F47,H47,J47,L47,N47,P47,R47,T47,V47,X47,Z47,AB47)</f>
        <v>0</v>
      </c>
      <c r="AF47" s="1"/>
      <c r="AG47" s="1"/>
      <c r="AH47" s="1"/>
      <c r="AI47" s="1"/>
      <c r="AJ47" s="1"/>
      <c r="AK47" s="1"/>
      <c r="AL47" s="1"/>
    </row>
    <row r="48" spans="1:38" ht="12" customHeight="1" x14ac:dyDescent="0.3">
      <c r="A48" s="205" t="s">
        <v>34</v>
      </c>
      <c r="B48" s="172" t="s">
        <v>35</v>
      </c>
      <c r="C48" s="154">
        <v>81</v>
      </c>
      <c r="D48" s="160">
        <v>139.94999999999999</v>
      </c>
      <c r="E48" s="50"/>
      <c r="F48" s="51"/>
      <c r="G48" s="86">
        <f t="shared" ref="G48:G51" si="40">F48*C48</f>
        <v>0</v>
      </c>
      <c r="H48" s="51"/>
      <c r="I48" s="86">
        <f t="shared" ref="I48:I51" si="41">H48*C48</f>
        <v>0</v>
      </c>
      <c r="J48" s="51"/>
      <c r="K48" s="86">
        <f t="shared" si="2"/>
        <v>0</v>
      </c>
      <c r="L48" s="51"/>
      <c r="M48" s="86">
        <f t="shared" ref="M48:M51" si="42">L48*C48</f>
        <v>0</v>
      </c>
      <c r="N48" s="51"/>
      <c r="O48" s="86">
        <f t="shared" ref="O48:O51" si="43">N48*C48</f>
        <v>0</v>
      </c>
      <c r="P48" s="51"/>
      <c r="Q48" s="86">
        <f t="shared" si="5"/>
        <v>0</v>
      </c>
      <c r="R48" s="51"/>
      <c r="S48" s="86">
        <f t="shared" si="6"/>
        <v>0</v>
      </c>
      <c r="T48" s="51"/>
      <c r="U48" s="86">
        <f t="shared" si="7"/>
        <v>0</v>
      </c>
      <c r="V48" s="51"/>
      <c r="W48" s="86">
        <f t="shared" si="8"/>
        <v>0</v>
      </c>
      <c r="X48" s="51"/>
      <c r="Y48" s="86">
        <f t="shared" si="9"/>
        <v>0</v>
      </c>
      <c r="Z48" s="51"/>
      <c r="AA48" s="86">
        <f t="shared" si="10"/>
        <v>0</v>
      </c>
      <c r="AB48" s="178"/>
      <c r="AC48" s="86">
        <f t="shared" si="11"/>
        <v>0</v>
      </c>
      <c r="AD48" s="75">
        <f>AE48*C48</f>
        <v>0</v>
      </c>
      <c r="AE48" s="199">
        <f>SUM(F48,H48,J48,L48,N48,P48,R48,T48,V48,X48,Z48,AB48)</f>
        <v>0</v>
      </c>
      <c r="AF48" s="1"/>
      <c r="AG48" s="1"/>
      <c r="AH48" s="1"/>
      <c r="AI48" s="1"/>
      <c r="AJ48" s="1"/>
      <c r="AK48" s="1"/>
      <c r="AL48" s="1"/>
    </row>
    <row r="49" spans="1:38" ht="12" customHeight="1" x14ac:dyDescent="0.3">
      <c r="A49" s="205" t="s">
        <v>258</v>
      </c>
      <c r="B49" s="172" t="s">
        <v>36</v>
      </c>
      <c r="C49" s="154">
        <v>69</v>
      </c>
      <c r="D49" s="160">
        <v>119.95</v>
      </c>
      <c r="E49" s="50"/>
      <c r="F49" s="51"/>
      <c r="G49" s="86">
        <f t="shared" si="40"/>
        <v>0</v>
      </c>
      <c r="H49" s="51"/>
      <c r="I49" s="86">
        <f t="shared" si="41"/>
        <v>0</v>
      </c>
      <c r="J49" s="51"/>
      <c r="K49" s="86">
        <f t="shared" si="2"/>
        <v>0</v>
      </c>
      <c r="L49" s="51"/>
      <c r="M49" s="86">
        <f t="shared" si="42"/>
        <v>0</v>
      </c>
      <c r="N49" s="51"/>
      <c r="O49" s="86">
        <f t="shared" si="43"/>
        <v>0</v>
      </c>
      <c r="P49" s="51"/>
      <c r="Q49" s="86">
        <f t="shared" si="5"/>
        <v>0</v>
      </c>
      <c r="R49" s="51"/>
      <c r="S49" s="86">
        <f t="shared" si="6"/>
        <v>0</v>
      </c>
      <c r="T49" s="51"/>
      <c r="U49" s="86">
        <f t="shared" si="7"/>
        <v>0</v>
      </c>
      <c r="V49" s="51"/>
      <c r="W49" s="86">
        <f t="shared" si="8"/>
        <v>0</v>
      </c>
      <c r="X49" s="51"/>
      <c r="Y49" s="86">
        <f t="shared" si="9"/>
        <v>0</v>
      </c>
      <c r="Z49" s="51"/>
      <c r="AA49" s="86">
        <f t="shared" si="10"/>
        <v>0</v>
      </c>
      <c r="AB49" s="178"/>
      <c r="AC49" s="86">
        <f t="shared" si="11"/>
        <v>0</v>
      </c>
      <c r="AD49" s="75">
        <f>AE49*C49</f>
        <v>0</v>
      </c>
      <c r="AE49" s="199">
        <f>SUM(F49,H49,J49,L49,N49,P49,R49,T49,V49,X49,Z49,AB49)</f>
        <v>0</v>
      </c>
      <c r="AF49" s="1"/>
      <c r="AG49" s="1"/>
      <c r="AH49" s="1"/>
      <c r="AI49" s="1"/>
      <c r="AJ49" s="1"/>
      <c r="AK49" s="1"/>
      <c r="AL49" s="1"/>
    </row>
    <row r="50" spans="1:38" ht="12" customHeight="1" x14ac:dyDescent="0.3">
      <c r="A50" s="57" t="s">
        <v>189</v>
      </c>
      <c r="B50" s="265" t="s">
        <v>190</v>
      </c>
      <c r="C50" s="152">
        <v>69</v>
      </c>
      <c r="D50" s="161">
        <v>119.95</v>
      </c>
      <c r="E50" s="137"/>
      <c r="F50" s="51"/>
      <c r="G50" s="52">
        <f t="shared" si="40"/>
        <v>0</v>
      </c>
      <c r="H50" s="51"/>
      <c r="I50" s="52">
        <f t="shared" si="41"/>
        <v>0</v>
      </c>
      <c r="J50" s="51"/>
      <c r="K50" s="52">
        <f t="shared" si="2"/>
        <v>0</v>
      </c>
      <c r="L50" s="51"/>
      <c r="M50" s="52">
        <f t="shared" si="42"/>
        <v>0</v>
      </c>
      <c r="N50" s="51"/>
      <c r="O50" s="52">
        <f t="shared" si="43"/>
        <v>0</v>
      </c>
      <c r="P50" s="51"/>
      <c r="Q50" s="52">
        <f t="shared" si="5"/>
        <v>0</v>
      </c>
      <c r="R50" s="51"/>
      <c r="S50" s="52">
        <f t="shared" si="6"/>
        <v>0</v>
      </c>
      <c r="T50" s="51"/>
      <c r="U50" s="52">
        <f t="shared" si="7"/>
        <v>0</v>
      </c>
      <c r="V50" s="51"/>
      <c r="W50" s="52">
        <f t="shared" si="8"/>
        <v>0</v>
      </c>
      <c r="X50" s="51"/>
      <c r="Y50" s="52">
        <f t="shared" si="9"/>
        <v>0</v>
      </c>
      <c r="Z50" s="51"/>
      <c r="AA50" s="52">
        <f t="shared" si="10"/>
        <v>0</v>
      </c>
      <c r="AB50" s="178"/>
      <c r="AC50" s="86">
        <f t="shared" si="11"/>
        <v>0</v>
      </c>
      <c r="AD50" s="75">
        <f>AE50*C50</f>
        <v>0</v>
      </c>
      <c r="AE50" s="199">
        <f>SUM(F50,H50,J50,L50,N50,P50,R50,T50,V50,X50,Z50,AB50)</f>
        <v>0</v>
      </c>
      <c r="AF50" s="1"/>
      <c r="AG50" s="1"/>
      <c r="AH50" s="1"/>
      <c r="AI50" s="1"/>
      <c r="AJ50" s="1"/>
      <c r="AK50" s="1"/>
      <c r="AL50" s="1"/>
    </row>
    <row r="51" spans="1:38" ht="12" customHeight="1" thickBot="1" x14ac:dyDescent="0.35">
      <c r="A51" s="264" t="s">
        <v>257</v>
      </c>
      <c r="B51" s="180" t="s">
        <v>37</v>
      </c>
      <c r="C51" s="266">
        <v>58</v>
      </c>
      <c r="D51" s="267">
        <v>99.95</v>
      </c>
      <c r="E51" s="206"/>
      <c r="F51" s="237"/>
      <c r="G51" s="238">
        <f t="shared" si="40"/>
        <v>0</v>
      </c>
      <c r="H51" s="237"/>
      <c r="I51" s="238">
        <f t="shared" si="41"/>
        <v>0</v>
      </c>
      <c r="J51" s="237"/>
      <c r="K51" s="238">
        <f t="shared" si="2"/>
        <v>0</v>
      </c>
      <c r="L51" s="237"/>
      <c r="M51" s="238">
        <f t="shared" si="42"/>
        <v>0</v>
      </c>
      <c r="N51" s="237"/>
      <c r="O51" s="238">
        <f t="shared" si="43"/>
        <v>0</v>
      </c>
      <c r="P51" s="237"/>
      <c r="Q51" s="238">
        <f t="shared" si="5"/>
        <v>0</v>
      </c>
      <c r="R51" s="237"/>
      <c r="S51" s="238">
        <f t="shared" si="6"/>
        <v>0</v>
      </c>
      <c r="T51" s="237"/>
      <c r="U51" s="238">
        <f t="shared" si="7"/>
        <v>0</v>
      </c>
      <c r="V51" s="237"/>
      <c r="W51" s="238">
        <f t="shared" si="8"/>
        <v>0</v>
      </c>
      <c r="X51" s="237"/>
      <c r="Y51" s="238">
        <f t="shared" si="9"/>
        <v>0</v>
      </c>
      <c r="Z51" s="237"/>
      <c r="AA51" s="238">
        <f t="shared" si="10"/>
        <v>0</v>
      </c>
      <c r="AB51" s="239"/>
      <c r="AC51" s="238">
        <f t="shared" si="11"/>
        <v>0</v>
      </c>
      <c r="AD51" s="75">
        <f>AE51*C51</f>
        <v>0</v>
      </c>
      <c r="AE51" s="199">
        <f>SUM(F51,H51,J51,L51,N51,P51,R51,T51,V51,X51,Z51,AB51)</f>
        <v>0</v>
      </c>
      <c r="AF51" s="1"/>
      <c r="AG51" s="1"/>
      <c r="AH51" s="1"/>
      <c r="AI51" s="1"/>
      <c r="AJ51" s="1"/>
      <c r="AK51" s="1"/>
      <c r="AL51" s="1"/>
    </row>
    <row r="52" spans="1:38" ht="12" customHeight="1" thickBot="1" x14ac:dyDescent="0.35">
      <c r="A52" s="156"/>
      <c r="B52" s="143" t="s">
        <v>244</v>
      </c>
      <c r="C52" s="151"/>
      <c r="D52" s="151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190"/>
      <c r="AC52" s="190"/>
      <c r="AD52" s="190"/>
      <c r="AE52" s="202"/>
      <c r="AF52" s="1"/>
      <c r="AG52" s="1"/>
      <c r="AH52" s="1"/>
      <c r="AI52" s="1"/>
      <c r="AJ52" s="1"/>
      <c r="AK52" s="1"/>
      <c r="AL52" s="1"/>
    </row>
    <row r="53" spans="1:38" ht="12" customHeight="1" x14ac:dyDescent="0.3">
      <c r="A53" s="198" t="s">
        <v>192</v>
      </c>
      <c r="B53" s="163" t="s">
        <v>193</v>
      </c>
      <c r="C53" s="148">
        <v>34.5</v>
      </c>
      <c r="D53" s="157">
        <v>59.95</v>
      </c>
      <c r="E53" s="137"/>
      <c r="F53" s="85"/>
      <c r="G53" s="86">
        <f>F53*C53</f>
        <v>0</v>
      </c>
      <c r="H53" s="85"/>
      <c r="I53" s="86">
        <f>H53*C53</f>
        <v>0</v>
      </c>
      <c r="J53" s="85"/>
      <c r="K53" s="86">
        <f t="shared" si="2"/>
        <v>0</v>
      </c>
      <c r="L53" s="85"/>
      <c r="M53" s="86">
        <f>L53*C53</f>
        <v>0</v>
      </c>
      <c r="N53" s="85"/>
      <c r="O53" s="86">
        <f>N53*C53</f>
        <v>0</v>
      </c>
      <c r="P53" s="85"/>
      <c r="Q53" s="86">
        <f t="shared" si="5"/>
        <v>0</v>
      </c>
      <c r="R53" s="85"/>
      <c r="S53" s="86">
        <f t="shared" si="6"/>
        <v>0</v>
      </c>
      <c r="T53" s="85"/>
      <c r="U53" s="86">
        <f t="shared" si="7"/>
        <v>0</v>
      </c>
      <c r="V53" s="85"/>
      <c r="W53" s="86">
        <f t="shared" si="8"/>
        <v>0</v>
      </c>
      <c r="X53" s="85"/>
      <c r="Y53" s="86">
        <f t="shared" si="9"/>
        <v>0</v>
      </c>
      <c r="Z53" s="85"/>
      <c r="AA53" s="86">
        <f t="shared" si="10"/>
        <v>0</v>
      </c>
      <c r="AB53" s="189"/>
      <c r="AC53" s="86">
        <f t="shared" si="11"/>
        <v>0</v>
      </c>
      <c r="AD53" s="75">
        <f>AE53*C53</f>
        <v>0</v>
      </c>
      <c r="AE53" s="199">
        <f>SUM(F53,H53,J53,L53,N53,P53,R53,T53,V53,X53,Z53,AB53)</f>
        <v>0</v>
      </c>
    </row>
    <row r="54" spans="1:38" ht="8.25" customHeight="1" thickBot="1" x14ac:dyDescent="0.35">
      <c r="A54" s="72"/>
      <c r="B54" s="97"/>
      <c r="C54" s="66"/>
      <c r="D54" s="66"/>
      <c r="E54" s="67"/>
      <c r="F54" s="68"/>
      <c r="G54" s="69"/>
      <c r="H54" s="68"/>
      <c r="I54" s="69"/>
      <c r="J54" s="68"/>
      <c r="K54" s="69"/>
      <c r="L54" s="68"/>
      <c r="M54" s="69"/>
      <c r="N54" s="68"/>
      <c r="O54" s="69"/>
      <c r="P54" s="68"/>
      <c r="Q54" s="69"/>
      <c r="R54" s="68"/>
      <c r="S54" s="69"/>
      <c r="T54" s="68"/>
      <c r="U54" s="69"/>
      <c r="V54" s="68"/>
      <c r="W54" s="69"/>
      <c r="X54" s="68"/>
      <c r="Y54" s="69"/>
      <c r="Z54" s="68"/>
      <c r="AA54" s="69"/>
      <c r="AB54" s="191"/>
      <c r="AC54" s="70"/>
      <c r="AD54" s="73"/>
      <c r="AE54" s="71"/>
      <c r="AF54" s="55"/>
      <c r="AG54" s="1"/>
      <c r="AH54" s="1"/>
      <c r="AI54" s="1"/>
      <c r="AJ54" s="1"/>
      <c r="AK54" s="1"/>
    </row>
    <row r="55" spans="1:38" ht="21" customHeight="1" thickBot="1" x14ac:dyDescent="0.35">
      <c r="A55" s="64"/>
      <c r="B55" s="65"/>
      <c r="C55" s="58"/>
      <c r="D55" s="58"/>
      <c r="E55" s="59"/>
      <c r="F55" s="131" t="s">
        <v>144</v>
      </c>
      <c r="G55" s="131" t="s">
        <v>144</v>
      </c>
      <c r="H55" s="131" t="s">
        <v>145</v>
      </c>
      <c r="I55" s="131" t="s">
        <v>145</v>
      </c>
      <c r="J55" s="131" t="s">
        <v>146</v>
      </c>
      <c r="K55" s="131" t="s">
        <v>146</v>
      </c>
      <c r="L55" s="131" t="s">
        <v>147</v>
      </c>
      <c r="M55" s="131" t="s">
        <v>147</v>
      </c>
      <c r="N55" s="131" t="s">
        <v>148</v>
      </c>
      <c r="O55" s="131" t="s">
        <v>148</v>
      </c>
      <c r="P55" s="131" t="s">
        <v>149</v>
      </c>
      <c r="Q55" s="131" t="s">
        <v>149</v>
      </c>
      <c r="R55" s="131" t="s">
        <v>150</v>
      </c>
      <c r="S55" s="131" t="s">
        <v>150</v>
      </c>
      <c r="T55" s="131" t="s">
        <v>151</v>
      </c>
      <c r="U55" s="131" t="s">
        <v>151</v>
      </c>
      <c r="V55" s="131" t="s">
        <v>152</v>
      </c>
      <c r="W55" s="131" t="s">
        <v>152</v>
      </c>
      <c r="X55" s="131" t="s">
        <v>153</v>
      </c>
      <c r="Y55" s="131" t="s">
        <v>153</v>
      </c>
      <c r="Z55" s="131" t="s">
        <v>154</v>
      </c>
      <c r="AA55" s="131" t="s">
        <v>154</v>
      </c>
      <c r="AB55" s="187" t="s">
        <v>155</v>
      </c>
      <c r="AC55" s="131" t="s">
        <v>155</v>
      </c>
      <c r="AD55" s="95"/>
      <c r="AE55" s="60"/>
      <c r="AF55" s="1"/>
      <c r="AG55" s="1"/>
      <c r="AH55" s="1"/>
      <c r="AI55" s="1"/>
      <c r="AJ55" s="1"/>
      <c r="AK55" s="1"/>
    </row>
    <row r="56" spans="1:38" ht="14.25" customHeight="1" x14ac:dyDescent="0.35">
      <c r="A56" s="360"/>
      <c r="B56" s="361"/>
      <c r="C56" s="358"/>
      <c r="D56" s="359"/>
      <c r="E56" s="101" t="s">
        <v>13</v>
      </c>
      <c r="F56" s="344">
        <f>IF($F$19="","",$F$19)</f>
        <v>0</v>
      </c>
      <c r="G56" s="344"/>
      <c r="H56" s="344">
        <f>IF($H$19="","",$H$19)</f>
        <v>0</v>
      </c>
      <c r="I56" s="344">
        <f t="shared" ref="I56:AA56" si="44">IF($F$19="","",$F$19)</f>
        <v>0</v>
      </c>
      <c r="J56" s="344">
        <f>IF($J$19="","",$J$19)</f>
        <v>0</v>
      </c>
      <c r="K56" s="344">
        <f t="shared" si="44"/>
        <v>0</v>
      </c>
      <c r="L56" s="344">
        <f>IF($L$19="","",$L$19)</f>
        <v>0</v>
      </c>
      <c r="M56" s="344">
        <f t="shared" si="44"/>
        <v>0</v>
      </c>
      <c r="N56" s="344">
        <f>IF($N$19="","",$N$19)</f>
        <v>0</v>
      </c>
      <c r="O56" s="344">
        <f t="shared" si="44"/>
        <v>0</v>
      </c>
      <c r="P56" s="344">
        <f>IF($N$19="","",$N$19)</f>
        <v>0</v>
      </c>
      <c r="Q56" s="344">
        <f t="shared" si="44"/>
        <v>0</v>
      </c>
      <c r="R56" s="344">
        <f>IF($R$19="","",$F$19)</f>
        <v>0</v>
      </c>
      <c r="S56" s="344">
        <f t="shared" si="44"/>
        <v>0</v>
      </c>
      <c r="T56" s="344">
        <f>IF($R$19="","",$R$19)</f>
        <v>0</v>
      </c>
      <c r="U56" s="344">
        <f t="shared" si="44"/>
        <v>0</v>
      </c>
      <c r="V56" s="344">
        <f>IF($T$19="","",$T$19)</f>
        <v>0</v>
      </c>
      <c r="W56" s="344">
        <f t="shared" si="44"/>
        <v>0</v>
      </c>
      <c r="X56" s="344">
        <f>IF($X$19="","",$X$19)</f>
        <v>0</v>
      </c>
      <c r="Y56" s="344">
        <f t="shared" si="44"/>
        <v>0</v>
      </c>
      <c r="Z56" s="344">
        <f>IF($Z$19="","",$Z$19)</f>
        <v>0</v>
      </c>
      <c r="AA56" s="344">
        <f t="shared" si="44"/>
        <v>0</v>
      </c>
      <c r="AB56" s="344">
        <f>IF($AB$19="","",$AB$19)</f>
        <v>0</v>
      </c>
      <c r="AC56" s="48"/>
      <c r="AD56" s="95"/>
      <c r="AE56" s="59"/>
      <c r="AF56" s="46"/>
    </row>
    <row r="57" spans="1:38" ht="13.5" thickBot="1" x14ac:dyDescent="0.35">
      <c r="B57" s="144"/>
      <c r="AD57" s="96"/>
      <c r="AE57" s="10"/>
    </row>
    <row r="58" spans="1:38" ht="13.5" thickBot="1" x14ac:dyDescent="0.35">
      <c r="A58" s="156"/>
      <c r="B58" s="143" t="s">
        <v>38</v>
      </c>
      <c r="C58" s="217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6"/>
      <c r="AF58" s="1"/>
      <c r="AG58" s="1"/>
      <c r="AH58" s="1"/>
    </row>
    <row r="59" spans="1:38" ht="12" customHeight="1" x14ac:dyDescent="0.3">
      <c r="A59" s="77" t="s">
        <v>39</v>
      </c>
      <c r="B59" s="173" t="s">
        <v>40</v>
      </c>
      <c r="C59" s="148">
        <v>92</v>
      </c>
      <c r="D59" s="157">
        <v>159.94999999999999</v>
      </c>
      <c r="E59" s="74"/>
      <c r="F59" s="85"/>
      <c r="G59" s="86">
        <f t="shared" ref="G59:G64" si="45">C59*F59</f>
        <v>0</v>
      </c>
      <c r="H59" s="85"/>
      <c r="I59" s="86">
        <f t="shared" ref="I59:I64" si="46">C59*H59</f>
        <v>0</v>
      </c>
      <c r="J59" s="85"/>
      <c r="K59" s="86">
        <f t="shared" ref="K59:K64" si="47">C59*J59</f>
        <v>0</v>
      </c>
      <c r="L59" s="85"/>
      <c r="M59" s="86">
        <f t="shared" ref="M59:M64" si="48">C59*L59</f>
        <v>0</v>
      </c>
      <c r="N59" s="85"/>
      <c r="O59" s="86">
        <f t="shared" ref="O59:O82" si="49">C59*N59</f>
        <v>0</v>
      </c>
      <c r="P59" s="85"/>
      <c r="Q59" s="86">
        <f t="shared" ref="Q59:Q82" si="50">C59*P59</f>
        <v>0</v>
      </c>
      <c r="R59" s="85"/>
      <c r="S59" s="86">
        <f t="shared" ref="S59:S82" si="51">C59*R59</f>
        <v>0</v>
      </c>
      <c r="T59" s="85"/>
      <c r="U59" s="86">
        <f t="shared" ref="U59:U82" si="52">C59*T59</f>
        <v>0</v>
      </c>
      <c r="V59" s="85"/>
      <c r="W59" s="86">
        <f t="shared" ref="W59:W82" si="53">C59*V59</f>
        <v>0</v>
      </c>
      <c r="X59" s="85"/>
      <c r="Y59" s="86">
        <f t="shared" ref="Y59:Y82" si="54">C59*X59</f>
        <v>0</v>
      </c>
      <c r="Z59" s="85"/>
      <c r="AA59" s="86">
        <f t="shared" ref="AA59:AA82" si="55">C59*Z59</f>
        <v>0</v>
      </c>
      <c r="AB59" s="189"/>
      <c r="AC59" s="86">
        <f>AB59*C59</f>
        <v>0</v>
      </c>
      <c r="AD59" s="75">
        <f t="shared" ref="AD59:AD64" si="56">AE59*C59</f>
        <v>0</v>
      </c>
      <c r="AE59" s="87">
        <f t="shared" ref="AE59:AE64" si="57">SUM(F59,H59,J59,L59,N59,P59,R59,T59,V59,X59,Z59,AB59)</f>
        <v>0</v>
      </c>
      <c r="AF59" s="61"/>
    </row>
    <row r="60" spans="1:38" ht="12" customHeight="1" x14ac:dyDescent="0.3">
      <c r="A60" s="76" t="s">
        <v>98</v>
      </c>
      <c r="B60" s="169" t="s">
        <v>99</v>
      </c>
      <c r="C60" s="149">
        <v>69</v>
      </c>
      <c r="D60" s="158">
        <v>119.95</v>
      </c>
      <c r="E60" s="137"/>
      <c r="F60" s="51"/>
      <c r="G60" s="52">
        <f t="shared" si="45"/>
        <v>0</v>
      </c>
      <c r="H60" s="51"/>
      <c r="I60" s="52">
        <f t="shared" si="46"/>
        <v>0</v>
      </c>
      <c r="J60" s="51"/>
      <c r="K60" s="52">
        <f t="shared" si="47"/>
        <v>0</v>
      </c>
      <c r="L60" s="51"/>
      <c r="M60" s="52">
        <f t="shared" si="48"/>
        <v>0</v>
      </c>
      <c r="N60" s="51"/>
      <c r="O60" s="52">
        <f t="shared" si="49"/>
        <v>0</v>
      </c>
      <c r="P60" s="51"/>
      <c r="Q60" s="52">
        <f t="shared" si="50"/>
        <v>0</v>
      </c>
      <c r="R60" s="51"/>
      <c r="S60" s="52">
        <f t="shared" si="51"/>
        <v>0</v>
      </c>
      <c r="T60" s="51"/>
      <c r="U60" s="52">
        <f t="shared" si="52"/>
        <v>0</v>
      </c>
      <c r="V60" s="51"/>
      <c r="W60" s="52">
        <f t="shared" si="53"/>
        <v>0</v>
      </c>
      <c r="X60" s="51"/>
      <c r="Y60" s="52">
        <f t="shared" si="54"/>
        <v>0</v>
      </c>
      <c r="Z60" s="51"/>
      <c r="AA60" s="52">
        <f t="shared" si="55"/>
        <v>0</v>
      </c>
      <c r="AB60" s="178"/>
      <c r="AC60" s="86">
        <f t="shared" ref="AC60:AC82" si="58">AB60*C60</f>
        <v>0</v>
      </c>
      <c r="AD60" s="75">
        <f t="shared" si="56"/>
        <v>0</v>
      </c>
      <c r="AE60" s="87">
        <f t="shared" si="57"/>
        <v>0</v>
      </c>
      <c r="AF60" s="46"/>
    </row>
    <row r="61" spans="1:38" ht="12" customHeight="1" x14ac:dyDescent="0.3">
      <c r="A61" s="76" t="s">
        <v>100</v>
      </c>
      <c r="B61" s="169" t="s">
        <v>101</v>
      </c>
      <c r="C61" s="149">
        <v>55</v>
      </c>
      <c r="D61" s="158">
        <v>94.95</v>
      </c>
      <c r="E61" s="137"/>
      <c r="F61" s="51"/>
      <c r="G61" s="52">
        <f t="shared" si="45"/>
        <v>0</v>
      </c>
      <c r="H61" s="51"/>
      <c r="I61" s="52">
        <f t="shared" si="46"/>
        <v>0</v>
      </c>
      <c r="J61" s="51"/>
      <c r="K61" s="52">
        <f t="shared" si="47"/>
        <v>0</v>
      </c>
      <c r="L61" s="51"/>
      <c r="M61" s="52">
        <f t="shared" si="48"/>
        <v>0</v>
      </c>
      <c r="N61" s="51"/>
      <c r="O61" s="52">
        <f t="shared" si="49"/>
        <v>0</v>
      </c>
      <c r="P61" s="51"/>
      <c r="Q61" s="52">
        <f t="shared" si="50"/>
        <v>0</v>
      </c>
      <c r="R61" s="51"/>
      <c r="S61" s="52">
        <f t="shared" si="51"/>
        <v>0</v>
      </c>
      <c r="T61" s="51"/>
      <c r="U61" s="52">
        <f t="shared" si="52"/>
        <v>0</v>
      </c>
      <c r="V61" s="51"/>
      <c r="W61" s="52">
        <f t="shared" si="53"/>
        <v>0</v>
      </c>
      <c r="X61" s="51"/>
      <c r="Y61" s="52">
        <f t="shared" si="54"/>
        <v>0</v>
      </c>
      <c r="Z61" s="51"/>
      <c r="AA61" s="52">
        <f t="shared" si="55"/>
        <v>0</v>
      </c>
      <c r="AB61" s="178"/>
      <c r="AC61" s="86">
        <f t="shared" si="58"/>
        <v>0</v>
      </c>
      <c r="AD61" s="75">
        <f t="shared" si="56"/>
        <v>0</v>
      </c>
      <c r="AE61" s="87">
        <f t="shared" si="57"/>
        <v>0</v>
      </c>
      <c r="AF61" s="46"/>
    </row>
    <row r="62" spans="1:38" ht="12" customHeight="1" x14ac:dyDescent="0.3">
      <c r="A62" s="76" t="s">
        <v>102</v>
      </c>
      <c r="B62" s="169" t="s">
        <v>103</v>
      </c>
      <c r="C62" s="149">
        <v>52</v>
      </c>
      <c r="D62" s="158">
        <v>89.95</v>
      </c>
      <c r="E62" s="137"/>
      <c r="F62" s="51"/>
      <c r="G62" s="52">
        <f t="shared" si="45"/>
        <v>0</v>
      </c>
      <c r="H62" s="51"/>
      <c r="I62" s="52">
        <f t="shared" si="46"/>
        <v>0</v>
      </c>
      <c r="J62" s="51"/>
      <c r="K62" s="52">
        <f t="shared" si="47"/>
        <v>0</v>
      </c>
      <c r="L62" s="51"/>
      <c r="M62" s="52">
        <f t="shared" si="48"/>
        <v>0</v>
      </c>
      <c r="N62" s="51"/>
      <c r="O62" s="52">
        <f t="shared" si="49"/>
        <v>0</v>
      </c>
      <c r="P62" s="51"/>
      <c r="Q62" s="52">
        <f t="shared" si="50"/>
        <v>0</v>
      </c>
      <c r="R62" s="51"/>
      <c r="S62" s="52">
        <f t="shared" si="51"/>
        <v>0</v>
      </c>
      <c r="T62" s="51"/>
      <c r="U62" s="52">
        <f t="shared" si="52"/>
        <v>0</v>
      </c>
      <c r="V62" s="51"/>
      <c r="W62" s="52">
        <f t="shared" si="53"/>
        <v>0</v>
      </c>
      <c r="X62" s="51"/>
      <c r="Y62" s="52">
        <f t="shared" si="54"/>
        <v>0</v>
      </c>
      <c r="Z62" s="51"/>
      <c r="AA62" s="52">
        <f t="shared" si="55"/>
        <v>0</v>
      </c>
      <c r="AB62" s="178"/>
      <c r="AC62" s="86">
        <f t="shared" si="58"/>
        <v>0</v>
      </c>
      <c r="AD62" s="75">
        <f t="shared" si="56"/>
        <v>0</v>
      </c>
      <c r="AE62" s="87">
        <f t="shared" si="57"/>
        <v>0</v>
      </c>
      <c r="AF62" s="1"/>
      <c r="AG62" s="1"/>
      <c r="AH62" s="1"/>
    </row>
    <row r="63" spans="1:38" ht="12" customHeight="1" x14ac:dyDescent="0.3">
      <c r="A63" s="76" t="s">
        <v>265</v>
      </c>
      <c r="B63" s="169" t="s">
        <v>42</v>
      </c>
      <c r="C63" s="149">
        <v>46</v>
      </c>
      <c r="D63" s="158">
        <v>79.95</v>
      </c>
      <c r="E63" s="137"/>
      <c r="F63" s="51"/>
      <c r="G63" s="52">
        <f t="shared" si="45"/>
        <v>0</v>
      </c>
      <c r="H63" s="51"/>
      <c r="I63" s="52">
        <f t="shared" si="46"/>
        <v>0</v>
      </c>
      <c r="J63" s="51"/>
      <c r="K63" s="52">
        <f t="shared" si="47"/>
        <v>0</v>
      </c>
      <c r="L63" s="51"/>
      <c r="M63" s="52">
        <f t="shared" si="48"/>
        <v>0</v>
      </c>
      <c r="N63" s="51"/>
      <c r="O63" s="52">
        <f t="shared" si="49"/>
        <v>0</v>
      </c>
      <c r="P63" s="51"/>
      <c r="Q63" s="52">
        <f t="shared" si="50"/>
        <v>0</v>
      </c>
      <c r="R63" s="51"/>
      <c r="S63" s="52">
        <f t="shared" si="51"/>
        <v>0</v>
      </c>
      <c r="T63" s="51"/>
      <c r="U63" s="52">
        <f t="shared" si="52"/>
        <v>0</v>
      </c>
      <c r="V63" s="51"/>
      <c r="W63" s="52">
        <f t="shared" si="53"/>
        <v>0</v>
      </c>
      <c r="X63" s="51"/>
      <c r="Y63" s="52">
        <f t="shared" si="54"/>
        <v>0</v>
      </c>
      <c r="Z63" s="51"/>
      <c r="AA63" s="52">
        <f t="shared" si="55"/>
        <v>0</v>
      </c>
      <c r="AB63" s="178"/>
      <c r="AC63" s="86">
        <f t="shared" si="58"/>
        <v>0</v>
      </c>
      <c r="AD63" s="75">
        <f t="shared" si="56"/>
        <v>0</v>
      </c>
      <c r="AE63" s="87">
        <f t="shared" si="57"/>
        <v>0</v>
      </c>
      <c r="AF63" s="41" t="s">
        <v>41</v>
      </c>
    </row>
    <row r="64" spans="1:38" ht="12" customHeight="1" thickBot="1" x14ac:dyDescent="0.35">
      <c r="A64" s="80" t="s">
        <v>44</v>
      </c>
      <c r="B64" s="170" t="s">
        <v>45</v>
      </c>
      <c r="C64" s="152">
        <v>40</v>
      </c>
      <c r="D64" s="161">
        <v>69.95</v>
      </c>
      <c r="E64" s="138"/>
      <c r="F64" s="81"/>
      <c r="G64" s="82">
        <f t="shared" si="45"/>
        <v>0</v>
      </c>
      <c r="H64" s="81"/>
      <c r="I64" s="82">
        <f t="shared" si="46"/>
        <v>0</v>
      </c>
      <c r="J64" s="81"/>
      <c r="K64" s="82">
        <f t="shared" si="47"/>
        <v>0</v>
      </c>
      <c r="L64" s="81"/>
      <c r="M64" s="82">
        <f t="shared" si="48"/>
        <v>0</v>
      </c>
      <c r="N64" s="81"/>
      <c r="O64" s="82">
        <f t="shared" si="49"/>
        <v>0</v>
      </c>
      <c r="P64" s="81"/>
      <c r="Q64" s="82">
        <f t="shared" si="50"/>
        <v>0</v>
      </c>
      <c r="R64" s="81"/>
      <c r="S64" s="82">
        <f t="shared" si="51"/>
        <v>0</v>
      </c>
      <c r="T64" s="81"/>
      <c r="U64" s="82">
        <f t="shared" si="52"/>
        <v>0</v>
      </c>
      <c r="V64" s="81"/>
      <c r="W64" s="82">
        <f t="shared" si="53"/>
        <v>0</v>
      </c>
      <c r="X64" s="81"/>
      <c r="Y64" s="82">
        <f t="shared" si="54"/>
        <v>0</v>
      </c>
      <c r="Z64" s="81"/>
      <c r="AA64" s="82">
        <f t="shared" si="55"/>
        <v>0</v>
      </c>
      <c r="AB64" s="179"/>
      <c r="AC64" s="86">
        <f t="shared" si="58"/>
        <v>0</v>
      </c>
      <c r="AD64" s="75">
        <f t="shared" si="56"/>
        <v>0</v>
      </c>
      <c r="AE64" s="87">
        <f t="shared" si="57"/>
        <v>0</v>
      </c>
      <c r="AF64" s="61" t="s">
        <v>43</v>
      </c>
    </row>
    <row r="65" spans="1:32" ht="13.5" thickBot="1" x14ac:dyDescent="0.35">
      <c r="A65" s="156"/>
      <c r="B65" s="143" t="s">
        <v>116</v>
      </c>
      <c r="C65" s="217"/>
      <c r="D65" s="215"/>
      <c r="E65" s="215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5"/>
      <c r="AE65" s="216"/>
      <c r="AF65" s="119">
        <f>SUM(AE20:AE64)</f>
        <v>0</v>
      </c>
    </row>
    <row r="66" spans="1:32" ht="12" customHeight="1" x14ac:dyDescent="0.3">
      <c r="A66" s="181" t="s">
        <v>195</v>
      </c>
      <c r="B66" s="182" t="s">
        <v>196</v>
      </c>
      <c r="C66" s="153">
        <v>78</v>
      </c>
      <c r="D66" s="159">
        <v>129.94999999999999</v>
      </c>
      <c r="E66" s="139"/>
      <c r="F66" s="51"/>
      <c r="G66" s="52">
        <f t="shared" ref="G66:G76" si="59">F66*C66</f>
        <v>0</v>
      </c>
      <c r="H66" s="51"/>
      <c r="I66" s="52">
        <f t="shared" ref="I66:I82" si="60">C66*H66</f>
        <v>0</v>
      </c>
      <c r="J66" s="51"/>
      <c r="K66" s="52">
        <f t="shared" ref="K66:K82" si="61">C66*J66</f>
        <v>0</v>
      </c>
      <c r="L66" s="51"/>
      <c r="M66" s="52">
        <f t="shared" ref="M66:M82" si="62">C66*L66</f>
        <v>0</v>
      </c>
      <c r="N66" s="102"/>
      <c r="O66" s="86">
        <f t="shared" si="49"/>
        <v>0</v>
      </c>
      <c r="P66" s="102"/>
      <c r="Q66" s="82">
        <f t="shared" si="50"/>
        <v>0</v>
      </c>
      <c r="R66" s="102"/>
      <c r="S66" s="82">
        <f t="shared" si="51"/>
        <v>0</v>
      </c>
      <c r="T66" s="102"/>
      <c r="U66" s="82">
        <f t="shared" si="52"/>
        <v>0</v>
      </c>
      <c r="V66" s="102"/>
      <c r="W66" s="82">
        <f t="shared" si="53"/>
        <v>0</v>
      </c>
      <c r="X66" s="102"/>
      <c r="Y66" s="82">
        <f t="shared" si="54"/>
        <v>0</v>
      </c>
      <c r="Z66" s="102"/>
      <c r="AA66" s="82">
        <f t="shared" si="55"/>
        <v>0</v>
      </c>
      <c r="AB66" s="308"/>
      <c r="AC66" s="86">
        <f t="shared" si="58"/>
        <v>0</v>
      </c>
      <c r="AD66" s="75">
        <f t="shared" ref="AD66:AD82" si="63">AE66*C66</f>
        <v>0</v>
      </c>
      <c r="AE66" s="87">
        <f t="shared" ref="AE66:AE82" si="64">SUM(F66,H66,J66,L66,N66,P66,R66,T66,V66,X66,Z66,AB66)</f>
        <v>0</v>
      </c>
      <c r="AF66" s="46"/>
    </row>
    <row r="67" spans="1:32" ht="12" customHeight="1" x14ac:dyDescent="0.3">
      <c r="A67" s="183" t="s">
        <v>197</v>
      </c>
      <c r="B67" s="184" t="s">
        <v>108</v>
      </c>
      <c r="C67" s="154">
        <v>78</v>
      </c>
      <c r="D67" s="160">
        <v>129.94999999999999</v>
      </c>
      <c r="E67" s="137"/>
      <c r="F67" s="51"/>
      <c r="G67" s="52">
        <f t="shared" si="59"/>
        <v>0</v>
      </c>
      <c r="H67" s="51"/>
      <c r="I67" s="52">
        <f t="shared" si="60"/>
        <v>0</v>
      </c>
      <c r="J67" s="51"/>
      <c r="K67" s="52">
        <f t="shared" si="61"/>
        <v>0</v>
      </c>
      <c r="L67" s="51"/>
      <c r="M67" s="52">
        <f t="shared" si="62"/>
        <v>0</v>
      </c>
      <c r="N67" s="102"/>
      <c r="O67" s="86">
        <f t="shared" si="49"/>
        <v>0</v>
      </c>
      <c r="P67" s="102"/>
      <c r="Q67" s="82">
        <f t="shared" si="50"/>
        <v>0</v>
      </c>
      <c r="R67" s="102"/>
      <c r="S67" s="82">
        <f t="shared" si="51"/>
        <v>0</v>
      </c>
      <c r="T67" s="102"/>
      <c r="U67" s="82">
        <f t="shared" si="52"/>
        <v>0</v>
      </c>
      <c r="V67" s="102"/>
      <c r="W67" s="82">
        <f t="shared" si="53"/>
        <v>0</v>
      </c>
      <c r="X67" s="102"/>
      <c r="Y67" s="82">
        <f t="shared" si="54"/>
        <v>0</v>
      </c>
      <c r="Z67" s="102"/>
      <c r="AA67" s="82">
        <f t="shared" si="55"/>
        <v>0</v>
      </c>
      <c r="AB67" s="308"/>
      <c r="AC67" s="86">
        <f t="shared" si="58"/>
        <v>0</v>
      </c>
      <c r="AD67" s="75">
        <f t="shared" si="63"/>
        <v>0</v>
      </c>
      <c r="AE67" s="87">
        <f t="shared" si="64"/>
        <v>0</v>
      </c>
      <c r="AF67" s="46"/>
    </row>
    <row r="68" spans="1:32" ht="12" customHeight="1" x14ac:dyDescent="0.3">
      <c r="A68" s="183" t="s">
        <v>198</v>
      </c>
      <c r="B68" s="184" t="s">
        <v>109</v>
      </c>
      <c r="C68" s="154">
        <v>78</v>
      </c>
      <c r="D68" s="160">
        <v>129.94999999999999</v>
      </c>
      <c r="E68" s="137"/>
      <c r="F68" s="51"/>
      <c r="G68" s="52">
        <f t="shared" si="59"/>
        <v>0</v>
      </c>
      <c r="H68" s="51"/>
      <c r="I68" s="52">
        <f t="shared" si="60"/>
        <v>0</v>
      </c>
      <c r="J68" s="51"/>
      <c r="K68" s="52">
        <f t="shared" si="61"/>
        <v>0</v>
      </c>
      <c r="L68" s="51"/>
      <c r="M68" s="52">
        <f t="shared" si="62"/>
        <v>0</v>
      </c>
      <c r="N68" s="102"/>
      <c r="O68" s="86">
        <f t="shared" si="49"/>
        <v>0</v>
      </c>
      <c r="P68" s="102"/>
      <c r="Q68" s="82">
        <f t="shared" si="50"/>
        <v>0</v>
      </c>
      <c r="R68" s="102"/>
      <c r="S68" s="82">
        <f t="shared" si="51"/>
        <v>0</v>
      </c>
      <c r="T68" s="102"/>
      <c r="U68" s="82">
        <f t="shared" si="52"/>
        <v>0</v>
      </c>
      <c r="V68" s="102"/>
      <c r="W68" s="82">
        <f t="shared" si="53"/>
        <v>0</v>
      </c>
      <c r="X68" s="102"/>
      <c r="Y68" s="82">
        <f t="shared" si="54"/>
        <v>0</v>
      </c>
      <c r="Z68" s="102"/>
      <c r="AA68" s="82">
        <f t="shared" si="55"/>
        <v>0</v>
      </c>
      <c r="AB68" s="308"/>
      <c r="AC68" s="86">
        <f t="shared" si="58"/>
        <v>0</v>
      </c>
      <c r="AD68" s="75">
        <f t="shared" si="63"/>
        <v>0</v>
      </c>
      <c r="AE68" s="87">
        <f t="shared" si="64"/>
        <v>0</v>
      </c>
      <c r="AF68" s="46"/>
    </row>
    <row r="69" spans="1:32" ht="12" customHeight="1" x14ac:dyDescent="0.3">
      <c r="A69" s="183" t="s">
        <v>199</v>
      </c>
      <c r="B69" s="184" t="s">
        <v>110</v>
      </c>
      <c r="C69" s="154">
        <v>78</v>
      </c>
      <c r="D69" s="160">
        <v>129.94999999999999</v>
      </c>
      <c r="E69" s="137"/>
      <c r="F69" s="51"/>
      <c r="G69" s="52">
        <f t="shared" si="59"/>
        <v>0</v>
      </c>
      <c r="H69" s="51"/>
      <c r="I69" s="52">
        <f t="shared" si="60"/>
        <v>0</v>
      </c>
      <c r="J69" s="51"/>
      <c r="K69" s="52">
        <f t="shared" si="61"/>
        <v>0</v>
      </c>
      <c r="L69" s="51"/>
      <c r="M69" s="52">
        <f t="shared" si="62"/>
        <v>0</v>
      </c>
      <c r="N69" s="102"/>
      <c r="O69" s="86">
        <f t="shared" si="49"/>
        <v>0</v>
      </c>
      <c r="P69" s="102"/>
      <c r="Q69" s="82">
        <f t="shared" si="50"/>
        <v>0</v>
      </c>
      <c r="R69" s="102"/>
      <c r="S69" s="82">
        <f t="shared" si="51"/>
        <v>0</v>
      </c>
      <c r="T69" s="102"/>
      <c r="U69" s="82">
        <f t="shared" si="52"/>
        <v>0</v>
      </c>
      <c r="V69" s="102"/>
      <c r="W69" s="82">
        <f t="shared" si="53"/>
        <v>0</v>
      </c>
      <c r="X69" s="102"/>
      <c r="Y69" s="82">
        <f t="shared" si="54"/>
        <v>0</v>
      </c>
      <c r="Z69" s="102"/>
      <c r="AA69" s="82">
        <f t="shared" si="55"/>
        <v>0</v>
      </c>
      <c r="AB69" s="308"/>
      <c r="AC69" s="86">
        <f t="shared" si="58"/>
        <v>0</v>
      </c>
      <c r="AD69" s="75">
        <f t="shared" si="63"/>
        <v>0</v>
      </c>
      <c r="AE69" s="87">
        <f t="shared" si="64"/>
        <v>0</v>
      </c>
      <c r="AF69" s="46"/>
    </row>
    <row r="70" spans="1:32" ht="12" customHeight="1" x14ac:dyDescent="0.3">
      <c r="A70" s="183" t="s">
        <v>200</v>
      </c>
      <c r="B70" s="184" t="s">
        <v>201</v>
      </c>
      <c r="C70" s="154">
        <v>66</v>
      </c>
      <c r="D70" s="160">
        <v>109.95</v>
      </c>
      <c r="E70" s="137"/>
      <c r="F70" s="51"/>
      <c r="G70" s="52">
        <f t="shared" si="59"/>
        <v>0</v>
      </c>
      <c r="H70" s="51"/>
      <c r="I70" s="52">
        <f t="shared" si="60"/>
        <v>0</v>
      </c>
      <c r="J70" s="51"/>
      <c r="K70" s="52">
        <f t="shared" si="61"/>
        <v>0</v>
      </c>
      <c r="L70" s="51"/>
      <c r="M70" s="52">
        <f t="shared" si="62"/>
        <v>0</v>
      </c>
      <c r="N70" s="102"/>
      <c r="O70" s="86">
        <f t="shared" si="49"/>
        <v>0</v>
      </c>
      <c r="P70" s="102"/>
      <c r="Q70" s="82">
        <f t="shared" si="50"/>
        <v>0</v>
      </c>
      <c r="R70" s="102"/>
      <c r="S70" s="82">
        <f t="shared" si="51"/>
        <v>0</v>
      </c>
      <c r="T70" s="102"/>
      <c r="U70" s="82">
        <f t="shared" si="52"/>
        <v>0</v>
      </c>
      <c r="V70" s="102"/>
      <c r="W70" s="82">
        <f t="shared" si="53"/>
        <v>0</v>
      </c>
      <c r="X70" s="102"/>
      <c r="Y70" s="82">
        <f t="shared" si="54"/>
        <v>0</v>
      </c>
      <c r="Z70" s="102"/>
      <c r="AA70" s="82">
        <f t="shared" si="55"/>
        <v>0</v>
      </c>
      <c r="AB70" s="308"/>
      <c r="AC70" s="86">
        <f t="shared" si="58"/>
        <v>0</v>
      </c>
      <c r="AD70" s="75">
        <f t="shared" si="63"/>
        <v>0</v>
      </c>
      <c r="AE70" s="87">
        <f t="shared" si="64"/>
        <v>0</v>
      </c>
      <c r="AF70" s="46"/>
    </row>
    <row r="71" spans="1:32" ht="12" customHeight="1" x14ac:dyDescent="0.3">
      <c r="A71" s="183" t="s">
        <v>202</v>
      </c>
      <c r="B71" s="184" t="s">
        <v>203</v>
      </c>
      <c r="C71" s="154">
        <v>66</v>
      </c>
      <c r="D71" s="160">
        <v>109.95</v>
      </c>
      <c r="E71" s="137"/>
      <c r="F71" s="51"/>
      <c r="G71" s="52">
        <f t="shared" si="59"/>
        <v>0</v>
      </c>
      <c r="H71" s="51"/>
      <c r="I71" s="52">
        <f t="shared" si="60"/>
        <v>0</v>
      </c>
      <c r="J71" s="51"/>
      <c r="K71" s="52">
        <f t="shared" si="61"/>
        <v>0</v>
      </c>
      <c r="L71" s="51"/>
      <c r="M71" s="52">
        <f t="shared" si="62"/>
        <v>0</v>
      </c>
      <c r="N71" s="102"/>
      <c r="O71" s="86">
        <f t="shared" si="49"/>
        <v>0</v>
      </c>
      <c r="P71" s="102"/>
      <c r="Q71" s="82">
        <f t="shared" si="50"/>
        <v>0</v>
      </c>
      <c r="R71" s="102"/>
      <c r="S71" s="82">
        <f t="shared" si="51"/>
        <v>0</v>
      </c>
      <c r="T71" s="102"/>
      <c r="U71" s="82">
        <f t="shared" si="52"/>
        <v>0</v>
      </c>
      <c r="V71" s="102"/>
      <c r="W71" s="82">
        <f t="shared" si="53"/>
        <v>0</v>
      </c>
      <c r="X71" s="102"/>
      <c r="Y71" s="82">
        <f t="shared" si="54"/>
        <v>0</v>
      </c>
      <c r="Z71" s="102"/>
      <c r="AA71" s="82">
        <f t="shared" si="55"/>
        <v>0</v>
      </c>
      <c r="AB71" s="308"/>
      <c r="AC71" s="86">
        <f t="shared" si="58"/>
        <v>0</v>
      </c>
      <c r="AD71" s="75">
        <f t="shared" si="63"/>
        <v>0</v>
      </c>
      <c r="AE71" s="87">
        <f t="shared" si="64"/>
        <v>0</v>
      </c>
      <c r="AF71" s="46"/>
    </row>
    <row r="72" spans="1:32" ht="12" customHeight="1" x14ac:dyDescent="0.3">
      <c r="A72" s="183" t="s">
        <v>204</v>
      </c>
      <c r="B72" s="184" t="s">
        <v>205</v>
      </c>
      <c r="C72" s="154">
        <v>66</v>
      </c>
      <c r="D72" s="160">
        <v>109.95</v>
      </c>
      <c r="E72" s="137"/>
      <c r="F72" s="51"/>
      <c r="G72" s="52">
        <f t="shared" si="59"/>
        <v>0</v>
      </c>
      <c r="H72" s="51"/>
      <c r="I72" s="52">
        <f t="shared" si="60"/>
        <v>0</v>
      </c>
      <c r="J72" s="51"/>
      <c r="K72" s="52">
        <f t="shared" si="61"/>
        <v>0</v>
      </c>
      <c r="L72" s="51"/>
      <c r="M72" s="52">
        <f t="shared" si="62"/>
        <v>0</v>
      </c>
      <c r="N72" s="102"/>
      <c r="O72" s="86">
        <f t="shared" si="49"/>
        <v>0</v>
      </c>
      <c r="P72" s="102"/>
      <c r="Q72" s="82">
        <f t="shared" si="50"/>
        <v>0</v>
      </c>
      <c r="R72" s="102"/>
      <c r="S72" s="82">
        <f t="shared" si="51"/>
        <v>0</v>
      </c>
      <c r="T72" s="102"/>
      <c r="U72" s="82">
        <f t="shared" si="52"/>
        <v>0</v>
      </c>
      <c r="V72" s="102"/>
      <c r="W72" s="82">
        <f t="shared" si="53"/>
        <v>0</v>
      </c>
      <c r="X72" s="102"/>
      <c r="Y72" s="82">
        <f t="shared" si="54"/>
        <v>0</v>
      </c>
      <c r="Z72" s="102"/>
      <c r="AA72" s="82">
        <f t="shared" si="55"/>
        <v>0</v>
      </c>
      <c r="AB72" s="308"/>
      <c r="AC72" s="86">
        <f t="shared" si="58"/>
        <v>0</v>
      </c>
      <c r="AD72" s="75">
        <f t="shared" si="63"/>
        <v>0</v>
      </c>
      <c r="AE72" s="87">
        <f t="shared" si="64"/>
        <v>0</v>
      </c>
    </row>
    <row r="73" spans="1:32" ht="12" customHeight="1" x14ac:dyDescent="0.3">
      <c r="A73" s="185" t="s">
        <v>111</v>
      </c>
      <c r="B73" s="184" t="s">
        <v>112</v>
      </c>
      <c r="C73" s="154">
        <v>60</v>
      </c>
      <c r="D73" s="160">
        <v>99.95</v>
      </c>
      <c r="E73" s="137"/>
      <c r="F73" s="51"/>
      <c r="G73" s="52">
        <f t="shared" si="59"/>
        <v>0</v>
      </c>
      <c r="H73" s="51"/>
      <c r="I73" s="52">
        <f t="shared" si="60"/>
        <v>0</v>
      </c>
      <c r="J73" s="51"/>
      <c r="K73" s="52">
        <f t="shared" si="61"/>
        <v>0</v>
      </c>
      <c r="L73" s="51"/>
      <c r="M73" s="52">
        <f t="shared" si="62"/>
        <v>0</v>
      </c>
      <c r="N73" s="102"/>
      <c r="O73" s="86">
        <f t="shared" si="49"/>
        <v>0</v>
      </c>
      <c r="P73" s="102"/>
      <c r="Q73" s="82">
        <f t="shared" si="50"/>
        <v>0</v>
      </c>
      <c r="R73" s="102"/>
      <c r="S73" s="82">
        <f t="shared" si="51"/>
        <v>0</v>
      </c>
      <c r="T73" s="102"/>
      <c r="U73" s="82">
        <f t="shared" si="52"/>
        <v>0</v>
      </c>
      <c r="V73" s="102"/>
      <c r="W73" s="82">
        <f t="shared" si="53"/>
        <v>0</v>
      </c>
      <c r="X73" s="102"/>
      <c r="Y73" s="82">
        <f t="shared" si="54"/>
        <v>0</v>
      </c>
      <c r="Z73" s="102"/>
      <c r="AA73" s="82">
        <f t="shared" si="55"/>
        <v>0</v>
      </c>
      <c r="AB73" s="308"/>
      <c r="AC73" s="86">
        <f t="shared" si="58"/>
        <v>0</v>
      </c>
      <c r="AD73" s="75">
        <f t="shared" si="63"/>
        <v>0</v>
      </c>
      <c r="AE73" s="87">
        <f t="shared" si="64"/>
        <v>0</v>
      </c>
    </row>
    <row r="74" spans="1:32" ht="12" customHeight="1" x14ac:dyDescent="0.3">
      <c r="A74" s="185" t="s">
        <v>113</v>
      </c>
      <c r="B74" s="184" t="s">
        <v>114</v>
      </c>
      <c r="C74" s="154">
        <v>60</v>
      </c>
      <c r="D74" s="160">
        <v>99.95</v>
      </c>
      <c r="E74" s="137"/>
      <c r="F74" s="51"/>
      <c r="G74" s="52">
        <f t="shared" si="59"/>
        <v>0</v>
      </c>
      <c r="H74" s="51"/>
      <c r="I74" s="52">
        <f t="shared" si="60"/>
        <v>0</v>
      </c>
      <c r="J74" s="51"/>
      <c r="K74" s="52">
        <f t="shared" si="61"/>
        <v>0</v>
      </c>
      <c r="L74" s="51"/>
      <c r="M74" s="52">
        <f t="shared" si="62"/>
        <v>0</v>
      </c>
      <c r="N74" s="102"/>
      <c r="O74" s="86">
        <f t="shared" si="49"/>
        <v>0</v>
      </c>
      <c r="P74" s="102"/>
      <c r="Q74" s="82">
        <f t="shared" si="50"/>
        <v>0</v>
      </c>
      <c r="R74" s="102"/>
      <c r="S74" s="82">
        <f t="shared" si="51"/>
        <v>0</v>
      </c>
      <c r="T74" s="102"/>
      <c r="U74" s="82">
        <f t="shared" si="52"/>
        <v>0</v>
      </c>
      <c r="V74" s="102"/>
      <c r="W74" s="82">
        <f t="shared" si="53"/>
        <v>0</v>
      </c>
      <c r="X74" s="102"/>
      <c r="Y74" s="82">
        <f t="shared" si="54"/>
        <v>0</v>
      </c>
      <c r="Z74" s="102"/>
      <c r="AA74" s="82">
        <f t="shared" si="55"/>
        <v>0</v>
      </c>
      <c r="AB74" s="308"/>
      <c r="AC74" s="86">
        <f t="shared" si="58"/>
        <v>0</v>
      </c>
      <c r="AD74" s="75">
        <f t="shared" si="63"/>
        <v>0</v>
      </c>
      <c r="AE74" s="87">
        <f t="shared" si="64"/>
        <v>0</v>
      </c>
    </row>
    <row r="75" spans="1:32" ht="12" customHeight="1" x14ac:dyDescent="0.3">
      <c r="A75" s="185" t="s">
        <v>206</v>
      </c>
      <c r="B75" s="184" t="s">
        <v>207</v>
      </c>
      <c r="C75" s="154">
        <v>60</v>
      </c>
      <c r="D75" s="160">
        <v>99.95</v>
      </c>
      <c r="E75" s="137"/>
      <c r="F75" s="51"/>
      <c r="G75" s="52">
        <f t="shared" si="59"/>
        <v>0</v>
      </c>
      <c r="H75" s="51"/>
      <c r="I75" s="52">
        <f t="shared" si="60"/>
        <v>0</v>
      </c>
      <c r="J75" s="51"/>
      <c r="K75" s="52">
        <f t="shared" si="61"/>
        <v>0</v>
      </c>
      <c r="L75" s="51"/>
      <c r="M75" s="52">
        <f t="shared" si="62"/>
        <v>0</v>
      </c>
      <c r="N75" s="102"/>
      <c r="O75" s="86">
        <f t="shared" si="49"/>
        <v>0</v>
      </c>
      <c r="P75" s="102"/>
      <c r="Q75" s="82">
        <f t="shared" si="50"/>
        <v>0</v>
      </c>
      <c r="R75" s="102"/>
      <c r="S75" s="82">
        <f t="shared" si="51"/>
        <v>0</v>
      </c>
      <c r="T75" s="102"/>
      <c r="U75" s="82">
        <f t="shared" si="52"/>
        <v>0</v>
      </c>
      <c r="V75" s="102"/>
      <c r="W75" s="82">
        <f t="shared" si="53"/>
        <v>0</v>
      </c>
      <c r="X75" s="102"/>
      <c r="Y75" s="82">
        <f t="shared" si="54"/>
        <v>0</v>
      </c>
      <c r="Z75" s="102"/>
      <c r="AA75" s="82">
        <f t="shared" si="55"/>
        <v>0</v>
      </c>
      <c r="AB75" s="308"/>
      <c r="AC75" s="86">
        <f t="shared" si="58"/>
        <v>0</v>
      </c>
      <c r="AD75" s="75">
        <f t="shared" si="63"/>
        <v>0</v>
      </c>
      <c r="AE75" s="87">
        <f t="shared" si="64"/>
        <v>0</v>
      </c>
    </row>
    <row r="76" spans="1:32" ht="12" customHeight="1" x14ac:dyDescent="0.3">
      <c r="A76" s="76">
        <v>800003061</v>
      </c>
      <c r="B76" s="172" t="s">
        <v>169</v>
      </c>
      <c r="C76" s="154">
        <v>17</v>
      </c>
      <c r="D76" s="160">
        <v>29.95</v>
      </c>
      <c r="E76" s="137"/>
      <c r="F76" s="51"/>
      <c r="G76" s="52">
        <f t="shared" si="59"/>
        <v>0</v>
      </c>
      <c r="H76" s="51"/>
      <c r="I76" s="52">
        <f t="shared" si="60"/>
        <v>0</v>
      </c>
      <c r="J76" s="51"/>
      <c r="K76" s="52">
        <f t="shared" si="61"/>
        <v>0</v>
      </c>
      <c r="L76" s="51"/>
      <c r="M76" s="52">
        <f t="shared" si="62"/>
        <v>0</v>
      </c>
      <c r="N76" s="102"/>
      <c r="O76" s="86">
        <f t="shared" si="49"/>
        <v>0</v>
      </c>
      <c r="P76" s="102"/>
      <c r="Q76" s="82">
        <f t="shared" si="50"/>
        <v>0</v>
      </c>
      <c r="R76" s="102"/>
      <c r="S76" s="82">
        <f t="shared" si="51"/>
        <v>0</v>
      </c>
      <c r="T76" s="102"/>
      <c r="U76" s="82">
        <f t="shared" si="52"/>
        <v>0</v>
      </c>
      <c r="V76" s="102"/>
      <c r="W76" s="82">
        <f t="shared" si="53"/>
        <v>0</v>
      </c>
      <c r="X76" s="102"/>
      <c r="Y76" s="82">
        <f t="shared" si="54"/>
        <v>0</v>
      </c>
      <c r="Z76" s="102"/>
      <c r="AA76" s="82">
        <f t="shared" si="55"/>
        <v>0</v>
      </c>
      <c r="AB76" s="308"/>
      <c r="AC76" s="86">
        <f t="shared" si="58"/>
        <v>0</v>
      </c>
      <c r="AD76" s="75">
        <f t="shared" si="63"/>
        <v>0</v>
      </c>
      <c r="AE76" s="87">
        <f t="shared" si="64"/>
        <v>0</v>
      </c>
      <c r="AF76" s="46"/>
    </row>
    <row r="77" spans="1:32" ht="12" customHeight="1" x14ac:dyDescent="0.3">
      <c r="A77" s="76">
        <v>800003060</v>
      </c>
      <c r="B77" s="172" t="s">
        <v>170</v>
      </c>
      <c r="C77" s="154">
        <v>17</v>
      </c>
      <c r="D77" s="160">
        <v>29.95</v>
      </c>
      <c r="E77" s="137"/>
      <c r="F77" s="51"/>
      <c r="G77" s="52">
        <f t="shared" ref="G77:G82" si="65">C77*F77</f>
        <v>0</v>
      </c>
      <c r="H77" s="51"/>
      <c r="I77" s="52">
        <f t="shared" si="60"/>
        <v>0</v>
      </c>
      <c r="J77" s="51"/>
      <c r="K77" s="52">
        <f t="shared" si="61"/>
        <v>0</v>
      </c>
      <c r="L77" s="51"/>
      <c r="M77" s="52">
        <f t="shared" si="62"/>
        <v>0</v>
      </c>
      <c r="N77" s="102"/>
      <c r="O77" s="86">
        <f t="shared" si="49"/>
        <v>0</v>
      </c>
      <c r="P77" s="102"/>
      <c r="Q77" s="82">
        <f t="shared" si="50"/>
        <v>0</v>
      </c>
      <c r="R77" s="102"/>
      <c r="S77" s="82">
        <f t="shared" si="51"/>
        <v>0</v>
      </c>
      <c r="T77" s="102"/>
      <c r="U77" s="82">
        <f t="shared" si="52"/>
        <v>0</v>
      </c>
      <c r="V77" s="102"/>
      <c r="W77" s="82">
        <f t="shared" si="53"/>
        <v>0</v>
      </c>
      <c r="X77" s="102"/>
      <c r="Y77" s="82">
        <f t="shared" si="54"/>
        <v>0</v>
      </c>
      <c r="Z77" s="102"/>
      <c r="AA77" s="82">
        <f t="shared" si="55"/>
        <v>0</v>
      </c>
      <c r="AB77" s="308"/>
      <c r="AC77" s="86">
        <f t="shared" si="58"/>
        <v>0</v>
      </c>
      <c r="AD77" s="75">
        <f t="shared" si="63"/>
        <v>0</v>
      </c>
      <c r="AE77" s="87">
        <f t="shared" si="64"/>
        <v>0</v>
      </c>
      <c r="AF77" s="46"/>
    </row>
    <row r="78" spans="1:32" ht="12" customHeight="1" x14ac:dyDescent="0.3">
      <c r="A78" s="80">
        <v>800003001</v>
      </c>
      <c r="B78" s="172" t="s">
        <v>164</v>
      </c>
      <c r="C78" s="154">
        <v>6</v>
      </c>
      <c r="D78" s="160">
        <v>12.95</v>
      </c>
      <c r="E78" s="137"/>
      <c r="F78" s="51"/>
      <c r="G78" s="52">
        <f t="shared" si="65"/>
        <v>0</v>
      </c>
      <c r="H78" s="51"/>
      <c r="I78" s="52">
        <f t="shared" si="60"/>
        <v>0</v>
      </c>
      <c r="J78" s="51"/>
      <c r="K78" s="52">
        <f t="shared" si="61"/>
        <v>0</v>
      </c>
      <c r="L78" s="51"/>
      <c r="M78" s="52">
        <f t="shared" si="62"/>
        <v>0</v>
      </c>
      <c r="N78" s="102"/>
      <c r="O78" s="86">
        <f t="shared" si="49"/>
        <v>0</v>
      </c>
      <c r="P78" s="102"/>
      <c r="Q78" s="82">
        <f t="shared" si="50"/>
        <v>0</v>
      </c>
      <c r="R78" s="102"/>
      <c r="S78" s="82">
        <f t="shared" si="51"/>
        <v>0</v>
      </c>
      <c r="T78" s="102"/>
      <c r="U78" s="82">
        <f t="shared" si="52"/>
        <v>0</v>
      </c>
      <c r="V78" s="102"/>
      <c r="W78" s="82">
        <f t="shared" si="53"/>
        <v>0</v>
      </c>
      <c r="X78" s="102"/>
      <c r="Y78" s="82">
        <f t="shared" si="54"/>
        <v>0</v>
      </c>
      <c r="Z78" s="102"/>
      <c r="AA78" s="82">
        <f t="shared" si="55"/>
        <v>0</v>
      </c>
      <c r="AB78" s="308"/>
      <c r="AC78" s="86">
        <f t="shared" si="58"/>
        <v>0</v>
      </c>
      <c r="AD78" s="75">
        <f t="shared" si="63"/>
        <v>0</v>
      </c>
      <c r="AE78" s="87">
        <f t="shared" si="64"/>
        <v>0</v>
      </c>
      <c r="AF78" s="46"/>
    </row>
    <row r="79" spans="1:32" ht="12" customHeight="1" x14ac:dyDescent="0.3">
      <c r="A79" s="76">
        <v>800003002</v>
      </c>
      <c r="B79" s="172" t="s">
        <v>165</v>
      </c>
      <c r="C79" s="154">
        <v>6</v>
      </c>
      <c r="D79" s="160">
        <v>12.95</v>
      </c>
      <c r="E79" s="137"/>
      <c r="F79" s="51"/>
      <c r="G79" s="52">
        <f t="shared" si="65"/>
        <v>0</v>
      </c>
      <c r="H79" s="51"/>
      <c r="I79" s="52">
        <f t="shared" si="60"/>
        <v>0</v>
      </c>
      <c r="J79" s="51"/>
      <c r="K79" s="52">
        <f t="shared" si="61"/>
        <v>0</v>
      </c>
      <c r="L79" s="51"/>
      <c r="M79" s="52">
        <f t="shared" si="62"/>
        <v>0</v>
      </c>
      <c r="N79" s="102"/>
      <c r="O79" s="86">
        <f t="shared" si="49"/>
        <v>0</v>
      </c>
      <c r="P79" s="102"/>
      <c r="Q79" s="82">
        <f t="shared" si="50"/>
        <v>0</v>
      </c>
      <c r="R79" s="102"/>
      <c r="S79" s="82">
        <f t="shared" si="51"/>
        <v>0</v>
      </c>
      <c r="T79" s="102"/>
      <c r="U79" s="82">
        <f t="shared" si="52"/>
        <v>0</v>
      </c>
      <c r="V79" s="102"/>
      <c r="W79" s="82">
        <f t="shared" si="53"/>
        <v>0</v>
      </c>
      <c r="X79" s="102"/>
      <c r="Y79" s="82">
        <f t="shared" si="54"/>
        <v>0</v>
      </c>
      <c r="Z79" s="102"/>
      <c r="AA79" s="82">
        <f t="shared" si="55"/>
        <v>0</v>
      </c>
      <c r="AB79" s="308"/>
      <c r="AC79" s="86">
        <f t="shared" si="58"/>
        <v>0</v>
      </c>
      <c r="AD79" s="75">
        <f t="shared" si="63"/>
        <v>0</v>
      </c>
      <c r="AE79" s="87">
        <f t="shared" si="64"/>
        <v>0</v>
      </c>
      <c r="AF79" s="46"/>
    </row>
    <row r="80" spans="1:32" ht="12" customHeight="1" x14ac:dyDescent="0.3">
      <c r="A80" s="76">
        <v>800003003</v>
      </c>
      <c r="B80" s="172" t="s">
        <v>166</v>
      </c>
      <c r="C80" s="154">
        <v>6</v>
      </c>
      <c r="D80" s="160">
        <v>12.95</v>
      </c>
      <c r="E80" s="137"/>
      <c r="F80" s="51"/>
      <c r="G80" s="52">
        <f t="shared" si="65"/>
        <v>0</v>
      </c>
      <c r="H80" s="51"/>
      <c r="I80" s="52">
        <f t="shared" si="60"/>
        <v>0</v>
      </c>
      <c r="J80" s="51"/>
      <c r="K80" s="52">
        <f t="shared" si="61"/>
        <v>0</v>
      </c>
      <c r="L80" s="51"/>
      <c r="M80" s="52">
        <f t="shared" si="62"/>
        <v>0</v>
      </c>
      <c r="N80" s="102"/>
      <c r="O80" s="86">
        <f t="shared" si="49"/>
        <v>0</v>
      </c>
      <c r="P80" s="102"/>
      <c r="Q80" s="82">
        <f t="shared" si="50"/>
        <v>0</v>
      </c>
      <c r="R80" s="102"/>
      <c r="S80" s="82">
        <f t="shared" si="51"/>
        <v>0</v>
      </c>
      <c r="T80" s="102"/>
      <c r="U80" s="82">
        <f t="shared" si="52"/>
        <v>0</v>
      </c>
      <c r="V80" s="102"/>
      <c r="W80" s="82">
        <f t="shared" si="53"/>
        <v>0</v>
      </c>
      <c r="X80" s="102"/>
      <c r="Y80" s="82">
        <f t="shared" si="54"/>
        <v>0</v>
      </c>
      <c r="Z80" s="102"/>
      <c r="AA80" s="82">
        <f t="shared" si="55"/>
        <v>0</v>
      </c>
      <c r="AB80" s="308"/>
      <c r="AC80" s="86">
        <f t="shared" si="58"/>
        <v>0</v>
      </c>
      <c r="AD80" s="75">
        <f t="shared" si="63"/>
        <v>0</v>
      </c>
      <c r="AE80" s="87">
        <f t="shared" si="64"/>
        <v>0</v>
      </c>
      <c r="AF80" s="46"/>
    </row>
    <row r="81" spans="1:32" ht="12" customHeight="1" x14ac:dyDescent="0.3">
      <c r="A81" s="76">
        <v>800003004</v>
      </c>
      <c r="B81" s="172" t="s">
        <v>167</v>
      </c>
      <c r="C81" s="154">
        <v>6</v>
      </c>
      <c r="D81" s="160">
        <v>12.95</v>
      </c>
      <c r="E81" s="137"/>
      <c r="F81" s="51"/>
      <c r="G81" s="52">
        <f t="shared" si="65"/>
        <v>0</v>
      </c>
      <c r="H81" s="51"/>
      <c r="I81" s="52">
        <f t="shared" si="60"/>
        <v>0</v>
      </c>
      <c r="J81" s="51"/>
      <c r="K81" s="52">
        <f t="shared" si="61"/>
        <v>0</v>
      </c>
      <c r="L81" s="51"/>
      <c r="M81" s="52">
        <f t="shared" si="62"/>
        <v>0</v>
      </c>
      <c r="N81" s="102"/>
      <c r="O81" s="86">
        <f t="shared" si="49"/>
        <v>0</v>
      </c>
      <c r="P81" s="102"/>
      <c r="Q81" s="82">
        <f t="shared" si="50"/>
        <v>0</v>
      </c>
      <c r="R81" s="102"/>
      <c r="S81" s="82">
        <f t="shared" si="51"/>
        <v>0</v>
      </c>
      <c r="T81" s="102"/>
      <c r="U81" s="82">
        <f t="shared" si="52"/>
        <v>0</v>
      </c>
      <c r="V81" s="102"/>
      <c r="W81" s="82">
        <f t="shared" si="53"/>
        <v>0</v>
      </c>
      <c r="X81" s="102"/>
      <c r="Y81" s="82">
        <f t="shared" si="54"/>
        <v>0</v>
      </c>
      <c r="Z81" s="102"/>
      <c r="AA81" s="82">
        <f t="shared" si="55"/>
        <v>0</v>
      </c>
      <c r="AB81" s="308"/>
      <c r="AC81" s="86">
        <f t="shared" si="58"/>
        <v>0</v>
      </c>
      <c r="AD81" s="75">
        <f t="shared" si="63"/>
        <v>0</v>
      </c>
      <c r="AE81" s="87">
        <f t="shared" si="64"/>
        <v>0</v>
      </c>
      <c r="AF81" s="41" t="s">
        <v>117</v>
      </c>
    </row>
    <row r="82" spans="1:32" ht="12" customHeight="1" thickBot="1" x14ac:dyDescent="0.35">
      <c r="A82" s="268">
        <v>800003050</v>
      </c>
      <c r="B82" s="265" t="s">
        <v>168</v>
      </c>
      <c r="C82" s="154">
        <v>6</v>
      </c>
      <c r="D82" s="160">
        <v>12.95</v>
      </c>
      <c r="E82" s="137"/>
      <c r="F82" s="51"/>
      <c r="G82" s="52">
        <f t="shared" si="65"/>
        <v>0</v>
      </c>
      <c r="H82" s="51"/>
      <c r="I82" s="52">
        <f t="shared" si="60"/>
        <v>0</v>
      </c>
      <c r="J82" s="51"/>
      <c r="K82" s="52">
        <f t="shared" si="61"/>
        <v>0</v>
      </c>
      <c r="L82" s="51"/>
      <c r="M82" s="52">
        <f t="shared" si="62"/>
        <v>0</v>
      </c>
      <c r="N82" s="102"/>
      <c r="O82" s="86">
        <f t="shared" si="49"/>
        <v>0</v>
      </c>
      <c r="P82" s="102"/>
      <c r="Q82" s="82">
        <f t="shared" si="50"/>
        <v>0</v>
      </c>
      <c r="R82" s="102"/>
      <c r="S82" s="82">
        <f t="shared" si="51"/>
        <v>0</v>
      </c>
      <c r="T82" s="102"/>
      <c r="U82" s="82">
        <f t="shared" si="52"/>
        <v>0</v>
      </c>
      <c r="V82" s="102"/>
      <c r="W82" s="82">
        <f t="shared" si="53"/>
        <v>0</v>
      </c>
      <c r="X82" s="102"/>
      <c r="Y82" s="82">
        <f t="shared" si="54"/>
        <v>0</v>
      </c>
      <c r="Z82" s="102"/>
      <c r="AA82" s="82">
        <f t="shared" si="55"/>
        <v>0</v>
      </c>
      <c r="AB82" s="308"/>
      <c r="AC82" s="86">
        <f t="shared" si="58"/>
        <v>0</v>
      </c>
      <c r="AD82" s="75">
        <f t="shared" si="63"/>
        <v>0</v>
      </c>
      <c r="AE82" s="87">
        <f t="shared" si="64"/>
        <v>0</v>
      </c>
      <c r="AF82" s="61" t="s">
        <v>19</v>
      </c>
    </row>
    <row r="83" spans="1:32" ht="13.5" thickBot="1" x14ac:dyDescent="0.35">
      <c r="A83" s="156"/>
      <c r="B83" s="143" t="s">
        <v>46</v>
      </c>
      <c r="C83" s="217"/>
      <c r="D83" s="215"/>
      <c r="E83" s="215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8"/>
      <c r="U83" s="218"/>
      <c r="V83" s="271"/>
      <c r="W83" s="218"/>
      <c r="X83" s="271"/>
      <c r="Y83" s="218"/>
      <c r="Z83" s="218"/>
      <c r="AA83" s="218"/>
      <c r="AB83" s="218"/>
      <c r="AC83" s="218"/>
      <c r="AD83" s="218"/>
      <c r="AE83" s="269"/>
      <c r="AF83" s="119">
        <f>SUM(AE66:AE82)</f>
        <v>0</v>
      </c>
    </row>
    <row r="84" spans="1:32" ht="12" customHeight="1" x14ac:dyDescent="0.3">
      <c r="A84" s="90">
        <v>882110104</v>
      </c>
      <c r="B84" s="174" t="s">
        <v>47</v>
      </c>
      <c r="C84" s="153">
        <v>7.5</v>
      </c>
      <c r="D84" s="334">
        <v>14.95</v>
      </c>
      <c r="E84" s="139" t="s">
        <v>162</v>
      </c>
      <c r="F84" s="85"/>
      <c r="G84" s="86">
        <f t="shared" ref="G84:G111" si="66">C84*F84</f>
        <v>0</v>
      </c>
      <c r="H84" s="85"/>
      <c r="I84" s="86">
        <f t="shared" ref="I84:I111" si="67">C84*H84</f>
        <v>0</v>
      </c>
      <c r="J84" s="85"/>
      <c r="K84" s="86">
        <f t="shared" ref="K84:K111" si="68">C84*J84</f>
        <v>0</v>
      </c>
      <c r="L84" s="85"/>
      <c r="M84" s="86">
        <f t="shared" ref="M84:M111" si="69">C84*L84</f>
        <v>0</v>
      </c>
      <c r="N84" s="85"/>
      <c r="O84" s="86">
        <f t="shared" ref="O84:O111" si="70">C84*N84</f>
        <v>0</v>
      </c>
      <c r="P84" s="85"/>
      <c r="Q84" s="86">
        <f t="shared" ref="Q84:Q111" si="71">C84*P84</f>
        <v>0</v>
      </c>
      <c r="R84" s="85"/>
      <c r="S84" s="86">
        <f t="shared" ref="S84:S111" si="72">C84*R84</f>
        <v>0</v>
      </c>
      <c r="T84" s="85"/>
      <c r="U84" s="86">
        <f t="shared" ref="U84:U111" si="73">C84*T84</f>
        <v>0</v>
      </c>
      <c r="V84" s="85"/>
      <c r="W84" s="86">
        <f t="shared" ref="W84:W111" si="74">C84*V84</f>
        <v>0</v>
      </c>
      <c r="X84" s="85"/>
      <c r="Y84" s="86">
        <f t="shared" ref="Y84:Y111" si="75">C84*X84</f>
        <v>0</v>
      </c>
      <c r="Z84" s="85"/>
      <c r="AA84" s="86">
        <f t="shared" ref="AA84:AA111" si="76">C84*Z84</f>
        <v>0</v>
      </c>
      <c r="AB84" s="189"/>
      <c r="AC84" s="86">
        <f>AB84*C84</f>
        <v>0</v>
      </c>
      <c r="AD84" s="75">
        <f t="shared" ref="AD84:AD111" si="77">AE84*C84</f>
        <v>0</v>
      </c>
      <c r="AE84" s="87">
        <f t="shared" ref="AE84:AE111" si="78">SUM(F84,H84,J84,L84,N84,P84,R84,T84,V84,X84,Z84,AB84)</f>
        <v>0</v>
      </c>
    </row>
    <row r="85" spans="1:32" ht="12" customHeight="1" x14ac:dyDescent="0.3">
      <c r="A85" s="57">
        <v>856500103</v>
      </c>
      <c r="B85" s="175" t="s">
        <v>48</v>
      </c>
      <c r="C85" s="154">
        <v>4.9000000000000004</v>
      </c>
      <c r="D85" s="335">
        <v>9.9499999999999993</v>
      </c>
      <c r="E85" s="137" t="s">
        <v>162</v>
      </c>
      <c r="F85" s="51"/>
      <c r="G85" s="52">
        <f t="shared" si="66"/>
        <v>0</v>
      </c>
      <c r="H85" s="51"/>
      <c r="I85" s="52">
        <f t="shared" si="67"/>
        <v>0</v>
      </c>
      <c r="J85" s="51"/>
      <c r="K85" s="52">
        <f t="shared" si="68"/>
        <v>0</v>
      </c>
      <c r="L85" s="51"/>
      <c r="M85" s="52">
        <f t="shared" si="69"/>
        <v>0</v>
      </c>
      <c r="N85" s="51"/>
      <c r="O85" s="52">
        <f t="shared" si="70"/>
        <v>0</v>
      </c>
      <c r="P85" s="51"/>
      <c r="Q85" s="52">
        <f t="shared" si="71"/>
        <v>0</v>
      </c>
      <c r="R85" s="51"/>
      <c r="S85" s="52">
        <f t="shared" si="72"/>
        <v>0</v>
      </c>
      <c r="T85" s="51"/>
      <c r="U85" s="52">
        <f t="shared" si="73"/>
        <v>0</v>
      </c>
      <c r="V85" s="51"/>
      <c r="W85" s="52">
        <f t="shared" si="74"/>
        <v>0</v>
      </c>
      <c r="X85" s="51"/>
      <c r="Y85" s="52">
        <f t="shared" si="75"/>
        <v>0</v>
      </c>
      <c r="Z85" s="51"/>
      <c r="AA85" s="52">
        <f t="shared" si="76"/>
        <v>0</v>
      </c>
      <c r="AB85" s="178"/>
      <c r="AC85" s="86">
        <f t="shared" ref="AC85:AC111" si="79">AB85*C85</f>
        <v>0</v>
      </c>
      <c r="AD85" s="75">
        <f t="shared" si="77"/>
        <v>0</v>
      </c>
      <c r="AE85" s="87">
        <f t="shared" si="78"/>
        <v>0</v>
      </c>
    </row>
    <row r="86" spans="1:32" ht="12" customHeight="1" x14ac:dyDescent="0.3">
      <c r="A86" s="57">
        <v>878610103</v>
      </c>
      <c r="B86" s="175" t="s">
        <v>49</v>
      </c>
      <c r="C86" s="154">
        <v>9</v>
      </c>
      <c r="D86" s="335">
        <v>17.95</v>
      </c>
      <c r="E86" s="137" t="s">
        <v>162</v>
      </c>
      <c r="F86" s="51"/>
      <c r="G86" s="52">
        <f t="shared" si="66"/>
        <v>0</v>
      </c>
      <c r="H86" s="51"/>
      <c r="I86" s="52">
        <f t="shared" si="67"/>
        <v>0</v>
      </c>
      <c r="J86" s="51"/>
      <c r="K86" s="52">
        <f t="shared" si="68"/>
        <v>0</v>
      </c>
      <c r="L86" s="51"/>
      <c r="M86" s="52">
        <f t="shared" si="69"/>
        <v>0</v>
      </c>
      <c r="N86" s="51"/>
      <c r="O86" s="52">
        <f t="shared" si="70"/>
        <v>0</v>
      </c>
      <c r="P86" s="51"/>
      <c r="Q86" s="52">
        <f t="shared" si="71"/>
        <v>0</v>
      </c>
      <c r="R86" s="51"/>
      <c r="S86" s="52">
        <f t="shared" si="72"/>
        <v>0</v>
      </c>
      <c r="T86" s="51"/>
      <c r="U86" s="52">
        <f t="shared" si="73"/>
        <v>0</v>
      </c>
      <c r="V86" s="51"/>
      <c r="W86" s="52">
        <f t="shared" si="74"/>
        <v>0</v>
      </c>
      <c r="X86" s="51"/>
      <c r="Y86" s="52">
        <f t="shared" si="75"/>
        <v>0</v>
      </c>
      <c r="Z86" s="51"/>
      <c r="AA86" s="52">
        <f t="shared" si="76"/>
        <v>0</v>
      </c>
      <c r="AB86" s="178"/>
      <c r="AC86" s="86">
        <f t="shared" si="79"/>
        <v>0</v>
      </c>
      <c r="AD86" s="75">
        <f t="shared" si="77"/>
        <v>0</v>
      </c>
      <c r="AE86" s="87">
        <f t="shared" si="78"/>
        <v>0</v>
      </c>
    </row>
    <row r="87" spans="1:32" ht="12" customHeight="1" x14ac:dyDescent="0.3">
      <c r="A87" s="57">
        <v>856400103</v>
      </c>
      <c r="B87" s="175" t="s">
        <v>256</v>
      </c>
      <c r="C87" s="154">
        <v>3.5</v>
      </c>
      <c r="D87" s="335">
        <v>6.95</v>
      </c>
      <c r="E87" s="137"/>
      <c r="F87" s="51"/>
      <c r="G87" s="52">
        <f t="shared" si="66"/>
        <v>0</v>
      </c>
      <c r="H87" s="51"/>
      <c r="I87" s="52">
        <f t="shared" si="67"/>
        <v>0</v>
      </c>
      <c r="J87" s="51"/>
      <c r="K87" s="52">
        <f t="shared" si="68"/>
        <v>0</v>
      </c>
      <c r="L87" s="51"/>
      <c r="M87" s="52">
        <f t="shared" si="69"/>
        <v>0</v>
      </c>
      <c r="N87" s="51"/>
      <c r="O87" s="52">
        <f t="shared" si="70"/>
        <v>0</v>
      </c>
      <c r="P87" s="51"/>
      <c r="Q87" s="52">
        <f t="shared" si="71"/>
        <v>0</v>
      </c>
      <c r="R87" s="51"/>
      <c r="S87" s="52">
        <f t="shared" si="72"/>
        <v>0</v>
      </c>
      <c r="T87" s="51"/>
      <c r="U87" s="52">
        <f t="shared" si="73"/>
        <v>0</v>
      </c>
      <c r="V87" s="51"/>
      <c r="W87" s="52">
        <f t="shared" si="74"/>
        <v>0</v>
      </c>
      <c r="X87" s="51"/>
      <c r="Y87" s="52">
        <f t="shared" si="75"/>
        <v>0</v>
      </c>
      <c r="Z87" s="51"/>
      <c r="AA87" s="52">
        <f t="shared" si="76"/>
        <v>0</v>
      </c>
      <c r="AB87" s="178"/>
      <c r="AC87" s="86">
        <f t="shared" si="79"/>
        <v>0</v>
      </c>
      <c r="AD87" s="75">
        <f t="shared" si="77"/>
        <v>0</v>
      </c>
      <c r="AE87" s="87">
        <f t="shared" si="78"/>
        <v>0</v>
      </c>
    </row>
    <row r="88" spans="1:32" ht="12" customHeight="1" x14ac:dyDescent="0.3">
      <c r="A88" s="57">
        <v>876600103</v>
      </c>
      <c r="B88" s="175" t="s">
        <v>255</v>
      </c>
      <c r="C88" s="154">
        <v>11</v>
      </c>
      <c r="D88" s="335">
        <v>21.95</v>
      </c>
      <c r="E88" s="137"/>
      <c r="F88" s="51"/>
      <c r="G88" s="52">
        <f t="shared" si="66"/>
        <v>0</v>
      </c>
      <c r="H88" s="51"/>
      <c r="I88" s="52">
        <f t="shared" si="67"/>
        <v>0</v>
      </c>
      <c r="J88" s="51"/>
      <c r="K88" s="52">
        <f t="shared" si="68"/>
        <v>0</v>
      </c>
      <c r="L88" s="51"/>
      <c r="M88" s="52">
        <f t="shared" si="69"/>
        <v>0</v>
      </c>
      <c r="N88" s="51"/>
      <c r="O88" s="52">
        <f t="shared" si="70"/>
        <v>0</v>
      </c>
      <c r="P88" s="51"/>
      <c r="Q88" s="52">
        <f t="shared" si="71"/>
        <v>0</v>
      </c>
      <c r="R88" s="51"/>
      <c r="S88" s="52">
        <f t="shared" si="72"/>
        <v>0</v>
      </c>
      <c r="T88" s="51"/>
      <c r="U88" s="52">
        <f t="shared" si="73"/>
        <v>0</v>
      </c>
      <c r="V88" s="51"/>
      <c r="W88" s="52">
        <f t="shared" si="74"/>
        <v>0</v>
      </c>
      <c r="X88" s="51"/>
      <c r="Y88" s="52">
        <f t="shared" si="75"/>
        <v>0</v>
      </c>
      <c r="Z88" s="51"/>
      <c r="AA88" s="52">
        <f t="shared" si="76"/>
        <v>0</v>
      </c>
      <c r="AB88" s="178"/>
      <c r="AC88" s="86">
        <f t="shared" si="79"/>
        <v>0</v>
      </c>
      <c r="AD88" s="75">
        <f t="shared" si="77"/>
        <v>0</v>
      </c>
      <c r="AE88" s="87">
        <f t="shared" si="78"/>
        <v>0</v>
      </c>
    </row>
    <row r="89" spans="1:32" ht="12" customHeight="1" x14ac:dyDescent="0.3">
      <c r="A89" s="57">
        <v>883600056</v>
      </c>
      <c r="B89" s="175" t="s">
        <v>50</v>
      </c>
      <c r="C89" s="154">
        <v>15</v>
      </c>
      <c r="D89" s="335">
        <v>29.95</v>
      </c>
      <c r="E89" s="48"/>
      <c r="F89" s="51"/>
      <c r="G89" s="52">
        <f t="shared" si="66"/>
        <v>0</v>
      </c>
      <c r="H89" s="51"/>
      <c r="I89" s="52">
        <f t="shared" si="67"/>
        <v>0</v>
      </c>
      <c r="J89" s="51"/>
      <c r="K89" s="52">
        <f t="shared" si="68"/>
        <v>0</v>
      </c>
      <c r="L89" s="51"/>
      <c r="M89" s="52">
        <f t="shared" si="69"/>
        <v>0</v>
      </c>
      <c r="N89" s="51"/>
      <c r="O89" s="52">
        <f t="shared" si="70"/>
        <v>0</v>
      </c>
      <c r="P89" s="51"/>
      <c r="Q89" s="52">
        <f t="shared" si="71"/>
        <v>0</v>
      </c>
      <c r="R89" s="51"/>
      <c r="S89" s="52">
        <f t="shared" si="72"/>
        <v>0</v>
      </c>
      <c r="T89" s="51"/>
      <c r="U89" s="52">
        <f t="shared" si="73"/>
        <v>0</v>
      </c>
      <c r="V89" s="51"/>
      <c r="W89" s="52">
        <f t="shared" si="74"/>
        <v>0</v>
      </c>
      <c r="X89" s="51"/>
      <c r="Y89" s="52">
        <f t="shared" si="75"/>
        <v>0</v>
      </c>
      <c r="Z89" s="51"/>
      <c r="AA89" s="52">
        <f t="shared" si="76"/>
        <v>0</v>
      </c>
      <c r="AB89" s="178"/>
      <c r="AC89" s="86">
        <f t="shared" si="79"/>
        <v>0</v>
      </c>
      <c r="AD89" s="75">
        <f t="shared" si="77"/>
        <v>0</v>
      </c>
      <c r="AE89" s="87">
        <f t="shared" si="78"/>
        <v>0</v>
      </c>
    </row>
    <row r="90" spans="1:32" ht="12" customHeight="1" x14ac:dyDescent="0.3">
      <c r="A90" s="57">
        <v>857500103</v>
      </c>
      <c r="B90" s="175" t="s">
        <v>56</v>
      </c>
      <c r="C90" s="154">
        <v>5</v>
      </c>
      <c r="D90" s="335">
        <v>9.9499999999999993</v>
      </c>
      <c r="E90" s="62"/>
      <c r="F90" s="51"/>
      <c r="G90" s="52">
        <f t="shared" si="66"/>
        <v>0</v>
      </c>
      <c r="H90" s="51"/>
      <c r="I90" s="52">
        <f t="shared" si="67"/>
        <v>0</v>
      </c>
      <c r="J90" s="51"/>
      <c r="K90" s="52">
        <f t="shared" si="68"/>
        <v>0</v>
      </c>
      <c r="L90" s="51"/>
      <c r="M90" s="52">
        <f t="shared" si="69"/>
        <v>0</v>
      </c>
      <c r="N90" s="51"/>
      <c r="O90" s="52">
        <f t="shared" si="70"/>
        <v>0</v>
      </c>
      <c r="P90" s="51"/>
      <c r="Q90" s="52">
        <f t="shared" si="71"/>
        <v>0</v>
      </c>
      <c r="R90" s="51"/>
      <c r="S90" s="52">
        <f t="shared" si="72"/>
        <v>0</v>
      </c>
      <c r="T90" s="51"/>
      <c r="U90" s="52">
        <f t="shared" si="73"/>
        <v>0</v>
      </c>
      <c r="V90" s="51"/>
      <c r="W90" s="52">
        <f t="shared" si="74"/>
        <v>0</v>
      </c>
      <c r="X90" s="51"/>
      <c r="Y90" s="52">
        <f t="shared" si="75"/>
        <v>0</v>
      </c>
      <c r="Z90" s="51"/>
      <c r="AA90" s="52">
        <f t="shared" si="76"/>
        <v>0</v>
      </c>
      <c r="AB90" s="178"/>
      <c r="AC90" s="86">
        <f t="shared" si="79"/>
        <v>0</v>
      </c>
      <c r="AD90" s="75">
        <f t="shared" si="77"/>
        <v>0</v>
      </c>
      <c r="AE90" s="87">
        <f t="shared" si="78"/>
        <v>0</v>
      </c>
    </row>
    <row r="91" spans="1:32" ht="12" customHeight="1" x14ac:dyDescent="0.3">
      <c r="A91" s="311" t="s">
        <v>51</v>
      </c>
      <c r="B91" s="175" t="s">
        <v>52</v>
      </c>
      <c r="C91" s="154">
        <v>7.95</v>
      </c>
      <c r="D91" s="335">
        <v>14.95</v>
      </c>
      <c r="E91" s="48"/>
      <c r="F91" s="51"/>
      <c r="G91" s="52">
        <f t="shared" si="66"/>
        <v>0</v>
      </c>
      <c r="H91" s="51"/>
      <c r="I91" s="52">
        <f t="shared" si="67"/>
        <v>0</v>
      </c>
      <c r="J91" s="51"/>
      <c r="K91" s="52">
        <f t="shared" si="68"/>
        <v>0</v>
      </c>
      <c r="L91" s="51"/>
      <c r="M91" s="52">
        <f t="shared" si="69"/>
        <v>0</v>
      </c>
      <c r="N91" s="51"/>
      <c r="O91" s="52">
        <f t="shared" si="70"/>
        <v>0</v>
      </c>
      <c r="P91" s="51"/>
      <c r="Q91" s="52">
        <f t="shared" si="71"/>
        <v>0</v>
      </c>
      <c r="R91" s="51"/>
      <c r="S91" s="52">
        <f t="shared" si="72"/>
        <v>0</v>
      </c>
      <c r="T91" s="51"/>
      <c r="U91" s="52">
        <f t="shared" si="73"/>
        <v>0</v>
      </c>
      <c r="V91" s="51"/>
      <c r="W91" s="52">
        <f t="shared" si="74"/>
        <v>0</v>
      </c>
      <c r="X91" s="51"/>
      <c r="Y91" s="52">
        <f t="shared" si="75"/>
        <v>0</v>
      </c>
      <c r="Z91" s="51"/>
      <c r="AA91" s="52">
        <f t="shared" si="76"/>
        <v>0</v>
      </c>
      <c r="AB91" s="178"/>
      <c r="AC91" s="86">
        <f t="shared" si="79"/>
        <v>0</v>
      </c>
      <c r="AD91" s="75">
        <f t="shared" si="77"/>
        <v>0</v>
      </c>
      <c r="AE91" s="87">
        <f t="shared" si="78"/>
        <v>0</v>
      </c>
    </row>
    <row r="92" spans="1:32" ht="12" customHeight="1" x14ac:dyDescent="0.3">
      <c r="A92" s="57">
        <v>882500103</v>
      </c>
      <c r="B92" s="175" t="s">
        <v>53</v>
      </c>
      <c r="C92" s="154">
        <v>20</v>
      </c>
      <c r="D92" s="335">
        <v>39.950000000000003</v>
      </c>
      <c r="E92" s="48"/>
      <c r="F92" s="51"/>
      <c r="G92" s="52">
        <f t="shared" si="66"/>
        <v>0</v>
      </c>
      <c r="H92" s="51"/>
      <c r="I92" s="52">
        <f t="shared" si="67"/>
        <v>0</v>
      </c>
      <c r="J92" s="51"/>
      <c r="K92" s="52">
        <f t="shared" si="68"/>
        <v>0</v>
      </c>
      <c r="L92" s="51"/>
      <c r="M92" s="52">
        <f t="shared" si="69"/>
        <v>0</v>
      </c>
      <c r="N92" s="51"/>
      <c r="O92" s="52">
        <f t="shared" si="70"/>
        <v>0</v>
      </c>
      <c r="P92" s="51"/>
      <c r="Q92" s="52">
        <f t="shared" si="71"/>
        <v>0</v>
      </c>
      <c r="R92" s="51"/>
      <c r="S92" s="52">
        <f t="shared" si="72"/>
        <v>0</v>
      </c>
      <c r="T92" s="51"/>
      <c r="U92" s="52">
        <f t="shared" si="73"/>
        <v>0</v>
      </c>
      <c r="V92" s="51"/>
      <c r="W92" s="52">
        <f t="shared" si="74"/>
        <v>0</v>
      </c>
      <c r="X92" s="51"/>
      <c r="Y92" s="52">
        <f t="shared" si="75"/>
        <v>0</v>
      </c>
      <c r="Z92" s="51"/>
      <c r="AA92" s="52">
        <f t="shared" si="76"/>
        <v>0</v>
      </c>
      <c r="AB92" s="178"/>
      <c r="AC92" s="86">
        <f t="shared" si="79"/>
        <v>0</v>
      </c>
      <c r="AD92" s="75">
        <f t="shared" si="77"/>
        <v>0</v>
      </c>
      <c r="AE92" s="87">
        <f t="shared" si="78"/>
        <v>0</v>
      </c>
    </row>
    <row r="93" spans="1:32" ht="12" customHeight="1" x14ac:dyDescent="0.3">
      <c r="A93" s="57">
        <v>880100106</v>
      </c>
      <c r="B93" s="175" t="s">
        <v>54</v>
      </c>
      <c r="C93" s="154">
        <v>3</v>
      </c>
      <c r="D93" s="335">
        <v>5.95</v>
      </c>
      <c r="E93" s="62"/>
      <c r="F93" s="51"/>
      <c r="G93" s="52">
        <f t="shared" si="66"/>
        <v>0</v>
      </c>
      <c r="H93" s="51"/>
      <c r="I93" s="52">
        <f t="shared" si="67"/>
        <v>0</v>
      </c>
      <c r="J93" s="51"/>
      <c r="K93" s="52">
        <f t="shared" si="68"/>
        <v>0</v>
      </c>
      <c r="L93" s="51"/>
      <c r="M93" s="52">
        <f t="shared" si="69"/>
        <v>0</v>
      </c>
      <c r="N93" s="51"/>
      <c r="O93" s="52">
        <f t="shared" si="70"/>
        <v>0</v>
      </c>
      <c r="P93" s="51"/>
      <c r="Q93" s="52">
        <f t="shared" si="71"/>
        <v>0</v>
      </c>
      <c r="R93" s="51"/>
      <c r="S93" s="52">
        <f t="shared" si="72"/>
        <v>0</v>
      </c>
      <c r="T93" s="51"/>
      <c r="U93" s="52">
        <f t="shared" si="73"/>
        <v>0</v>
      </c>
      <c r="V93" s="51"/>
      <c r="W93" s="52">
        <f t="shared" si="74"/>
        <v>0</v>
      </c>
      <c r="X93" s="51"/>
      <c r="Y93" s="52">
        <f t="shared" si="75"/>
        <v>0</v>
      </c>
      <c r="Z93" s="51"/>
      <c r="AA93" s="52">
        <f t="shared" si="76"/>
        <v>0</v>
      </c>
      <c r="AB93" s="178"/>
      <c r="AC93" s="86">
        <f t="shared" si="79"/>
        <v>0</v>
      </c>
      <c r="AD93" s="75">
        <f t="shared" si="77"/>
        <v>0</v>
      </c>
      <c r="AE93" s="87">
        <f t="shared" si="78"/>
        <v>0</v>
      </c>
    </row>
    <row r="94" spans="1:32" ht="12" customHeight="1" x14ac:dyDescent="0.3">
      <c r="A94" s="57">
        <v>880000106</v>
      </c>
      <c r="B94" s="175" t="s">
        <v>55</v>
      </c>
      <c r="C94" s="154">
        <v>3</v>
      </c>
      <c r="D94" s="335">
        <v>5.95</v>
      </c>
      <c r="E94" s="62"/>
      <c r="F94" s="51"/>
      <c r="G94" s="52">
        <f t="shared" si="66"/>
        <v>0</v>
      </c>
      <c r="H94" s="51"/>
      <c r="I94" s="52">
        <f t="shared" si="67"/>
        <v>0</v>
      </c>
      <c r="J94" s="51"/>
      <c r="K94" s="52">
        <f t="shared" si="68"/>
        <v>0</v>
      </c>
      <c r="L94" s="51"/>
      <c r="M94" s="52">
        <f t="shared" si="69"/>
        <v>0</v>
      </c>
      <c r="N94" s="51"/>
      <c r="O94" s="52">
        <f t="shared" si="70"/>
        <v>0</v>
      </c>
      <c r="P94" s="51"/>
      <c r="Q94" s="52">
        <f t="shared" si="71"/>
        <v>0</v>
      </c>
      <c r="R94" s="51"/>
      <c r="S94" s="52">
        <f t="shared" si="72"/>
        <v>0</v>
      </c>
      <c r="T94" s="51"/>
      <c r="U94" s="52">
        <f t="shared" si="73"/>
        <v>0</v>
      </c>
      <c r="V94" s="51"/>
      <c r="W94" s="52">
        <f t="shared" si="74"/>
        <v>0</v>
      </c>
      <c r="X94" s="51"/>
      <c r="Y94" s="52">
        <f t="shared" si="75"/>
        <v>0</v>
      </c>
      <c r="Z94" s="51"/>
      <c r="AA94" s="52">
        <f t="shared" si="76"/>
        <v>0</v>
      </c>
      <c r="AB94" s="178"/>
      <c r="AC94" s="86">
        <f t="shared" si="79"/>
        <v>0</v>
      </c>
      <c r="AD94" s="75">
        <f t="shared" si="77"/>
        <v>0</v>
      </c>
      <c r="AE94" s="87">
        <f t="shared" si="78"/>
        <v>0</v>
      </c>
    </row>
    <row r="95" spans="1:32" ht="12" customHeight="1" x14ac:dyDescent="0.3">
      <c r="A95" s="57">
        <v>853100102</v>
      </c>
      <c r="B95" s="175" t="s">
        <v>120</v>
      </c>
      <c r="C95" s="154">
        <v>5.75</v>
      </c>
      <c r="D95" s="335">
        <v>10.95</v>
      </c>
      <c r="E95" s="62"/>
      <c r="F95" s="51"/>
      <c r="G95" s="52">
        <f t="shared" si="66"/>
        <v>0</v>
      </c>
      <c r="H95" s="51"/>
      <c r="I95" s="52">
        <f t="shared" si="67"/>
        <v>0</v>
      </c>
      <c r="J95" s="51"/>
      <c r="K95" s="52">
        <f t="shared" si="68"/>
        <v>0</v>
      </c>
      <c r="L95" s="51"/>
      <c r="M95" s="52">
        <f t="shared" si="69"/>
        <v>0</v>
      </c>
      <c r="N95" s="51"/>
      <c r="O95" s="52">
        <f t="shared" si="70"/>
        <v>0</v>
      </c>
      <c r="P95" s="51"/>
      <c r="Q95" s="52">
        <f t="shared" si="71"/>
        <v>0</v>
      </c>
      <c r="R95" s="51"/>
      <c r="S95" s="52">
        <f t="shared" si="72"/>
        <v>0</v>
      </c>
      <c r="T95" s="51"/>
      <c r="U95" s="52">
        <f t="shared" si="73"/>
        <v>0</v>
      </c>
      <c r="V95" s="51"/>
      <c r="W95" s="52">
        <f t="shared" si="74"/>
        <v>0</v>
      </c>
      <c r="X95" s="51"/>
      <c r="Y95" s="52">
        <f t="shared" si="75"/>
        <v>0</v>
      </c>
      <c r="Z95" s="51"/>
      <c r="AA95" s="52">
        <f t="shared" si="76"/>
        <v>0</v>
      </c>
      <c r="AB95" s="178"/>
      <c r="AC95" s="86">
        <f t="shared" si="79"/>
        <v>0</v>
      </c>
      <c r="AD95" s="75">
        <f t="shared" si="77"/>
        <v>0</v>
      </c>
      <c r="AE95" s="87">
        <f t="shared" si="78"/>
        <v>0</v>
      </c>
    </row>
    <row r="96" spans="1:32" ht="12" customHeight="1" x14ac:dyDescent="0.3">
      <c r="A96" s="57">
        <v>853100105</v>
      </c>
      <c r="B96" s="175" t="s">
        <v>121</v>
      </c>
      <c r="C96" s="154">
        <v>5.75</v>
      </c>
      <c r="D96" s="335">
        <v>10.95</v>
      </c>
      <c r="E96" s="62"/>
      <c r="F96" s="51"/>
      <c r="G96" s="52">
        <f t="shared" si="66"/>
        <v>0</v>
      </c>
      <c r="H96" s="51"/>
      <c r="I96" s="52">
        <f t="shared" si="67"/>
        <v>0</v>
      </c>
      <c r="J96" s="51"/>
      <c r="K96" s="52">
        <f t="shared" si="68"/>
        <v>0</v>
      </c>
      <c r="L96" s="51"/>
      <c r="M96" s="52">
        <f t="shared" si="69"/>
        <v>0</v>
      </c>
      <c r="N96" s="51"/>
      <c r="O96" s="52">
        <f t="shared" si="70"/>
        <v>0</v>
      </c>
      <c r="P96" s="51"/>
      <c r="Q96" s="52">
        <f t="shared" si="71"/>
        <v>0</v>
      </c>
      <c r="R96" s="51"/>
      <c r="S96" s="52">
        <f t="shared" si="72"/>
        <v>0</v>
      </c>
      <c r="T96" s="51"/>
      <c r="U96" s="52">
        <f t="shared" si="73"/>
        <v>0</v>
      </c>
      <c r="V96" s="51"/>
      <c r="W96" s="52">
        <f t="shared" si="74"/>
        <v>0</v>
      </c>
      <c r="X96" s="51"/>
      <c r="Y96" s="52">
        <f t="shared" si="75"/>
        <v>0</v>
      </c>
      <c r="Z96" s="51"/>
      <c r="AA96" s="52">
        <f t="shared" si="76"/>
        <v>0</v>
      </c>
      <c r="AB96" s="178"/>
      <c r="AC96" s="86">
        <f t="shared" si="79"/>
        <v>0</v>
      </c>
      <c r="AD96" s="75">
        <f t="shared" si="77"/>
        <v>0</v>
      </c>
      <c r="AE96" s="87">
        <f t="shared" si="78"/>
        <v>0</v>
      </c>
    </row>
    <row r="97" spans="1:32" ht="12" customHeight="1" x14ac:dyDescent="0.3">
      <c r="A97" s="57">
        <v>853100106</v>
      </c>
      <c r="B97" s="175" t="s">
        <v>122</v>
      </c>
      <c r="C97" s="154">
        <v>5.75</v>
      </c>
      <c r="D97" s="335">
        <v>10.95</v>
      </c>
      <c r="E97" s="62"/>
      <c r="F97" s="51"/>
      <c r="G97" s="52">
        <f t="shared" si="66"/>
        <v>0</v>
      </c>
      <c r="H97" s="51"/>
      <c r="I97" s="52">
        <f t="shared" si="67"/>
        <v>0</v>
      </c>
      <c r="J97" s="51"/>
      <c r="K97" s="52">
        <f t="shared" si="68"/>
        <v>0</v>
      </c>
      <c r="L97" s="51"/>
      <c r="M97" s="52">
        <f t="shared" si="69"/>
        <v>0</v>
      </c>
      <c r="N97" s="51"/>
      <c r="O97" s="52">
        <f t="shared" si="70"/>
        <v>0</v>
      </c>
      <c r="P97" s="51"/>
      <c r="Q97" s="52">
        <f t="shared" si="71"/>
        <v>0</v>
      </c>
      <c r="R97" s="51"/>
      <c r="S97" s="52">
        <f t="shared" si="72"/>
        <v>0</v>
      </c>
      <c r="T97" s="51"/>
      <c r="U97" s="52">
        <f t="shared" si="73"/>
        <v>0</v>
      </c>
      <c r="V97" s="51"/>
      <c r="W97" s="52">
        <f t="shared" si="74"/>
        <v>0</v>
      </c>
      <c r="X97" s="51"/>
      <c r="Y97" s="52">
        <f t="shared" si="75"/>
        <v>0</v>
      </c>
      <c r="Z97" s="51"/>
      <c r="AA97" s="52">
        <f t="shared" si="76"/>
        <v>0</v>
      </c>
      <c r="AB97" s="178"/>
      <c r="AC97" s="86">
        <f t="shared" si="79"/>
        <v>0</v>
      </c>
      <c r="AD97" s="75">
        <f t="shared" si="77"/>
        <v>0</v>
      </c>
      <c r="AE97" s="87">
        <f t="shared" si="78"/>
        <v>0</v>
      </c>
    </row>
    <row r="98" spans="1:32" ht="12" customHeight="1" x14ac:dyDescent="0.3">
      <c r="A98" s="57">
        <v>853100108</v>
      </c>
      <c r="B98" s="175" t="s">
        <v>123</v>
      </c>
      <c r="C98" s="154">
        <v>5.75</v>
      </c>
      <c r="D98" s="335">
        <v>10.95</v>
      </c>
      <c r="E98" s="62"/>
      <c r="F98" s="51"/>
      <c r="G98" s="52">
        <f t="shared" si="66"/>
        <v>0</v>
      </c>
      <c r="H98" s="51"/>
      <c r="I98" s="52">
        <f t="shared" si="67"/>
        <v>0</v>
      </c>
      <c r="J98" s="51"/>
      <c r="K98" s="52">
        <f t="shared" si="68"/>
        <v>0</v>
      </c>
      <c r="L98" s="51"/>
      <c r="M98" s="52">
        <f t="shared" si="69"/>
        <v>0</v>
      </c>
      <c r="N98" s="51"/>
      <c r="O98" s="52">
        <f t="shared" si="70"/>
        <v>0</v>
      </c>
      <c r="P98" s="51"/>
      <c r="Q98" s="52">
        <f t="shared" si="71"/>
        <v>0</v>
      </c>
      <c r="R98" s="51"/>
      <c r="S98" s="52">
        <f t="shared" si="72"/>
        <v>0</v>
      </c>
      <c r="T98" s="51"/>
      <c r="U98" s="52">
        <f t="shared" si="73"/>
        <v>0</v>
      </c>
      <c r="V98" s="51"/>
      <c r="W98" s="52">
        <f t="shared" si="74"/>
        <v>0</v>
      </c>
      <c r="X98" s="51"/>
      <c r="Y98" s="52">
        <f t="shared" si="75"/>
        <v>0</v>
      </c>
      <c r="Z98" s="51"/>
      <c r="AA98" s="52">
        <f t="shared" si="76"/>
        <v>0</v>
      </c>
      <c r="AB98" s="178"/>
      <c r="AC98" s="86">
        <f t="shared" si="79"/>
        <v>0</v>
      </c>
      <c r="AD98" s="75">
        <f t="shared" si="77"/>
        <v>0</v>
      </c>
      <c r="AE98" s="87">
        <f t="shared" si="78"/>
        <v>0</v>
      </c>
    </row>
    <row r="99" spans="1:32" ht="12" customHeight="1" x14ac:dyDescent="0.3">
      <c r="A99" s="57">
        <v>853100112</v>
      </c>
      <c r="B99" s="175" t="s">
        <v>124</v>
      </c>
      <c r="C99" s="154">
        <v>5.75</v>
      </c>
      <c r="D99" s="335">
        <v>10.95</v>
      </c>
      <c r="E99" s="62"/>
      <c r="F99" s="51"/>
      <c r="G99" s="52">
        <f t="shared" si="66"/>
        <v>0</v>
      </c>
      <c r="H99" s="51"/>
      <c r="I99" s="52">
        <f t="shared" si="67"/>
        <v>0</v>
      </c>
      <c r="J99" s="51"/>
      <c r="K99" s="52">
        <f t="shared" si="68"/>
        <v>0</v>
      </c>
      <c r="L99" s="51"/>
      <c r="M99" s="52">
        <f t="shared" si="69"/>
        <v>0</v>
      </c>
      <c r="N99" s="51"/>
      <c r="O99" s="52">
        <f t="shared" si="70"/>
        <v>0</v>
      </c>
      <c r="P99" s="51"/>
      <c r="Q99" s="52">
        <f t="shared" si="71"/>
        <v>0</v>
      </c>
      <c r="R99" s="51"/>
      <c r="S99" s="52">
        <f t="shared" si="72"/>
        <v>0</v>
      </c>
      <c r="T99" s="51"/>
      <c r="U99" s="52">
        <f t="shared" si="73"/>
        <v>0</v>
      </c>
      <c r="V99" s="51"/>
      <c r="W99" s="52">
        <f t="shared" si="74"/>
        <v>0</v>
      </c>
      <c r="X99" s="51"/>
      <c r="Y99" s="52">
        <f t="shared" si="75"/>
        <v>0</v>
      </c>
      <c r="Z99" s="51"/>
      <c r="AA99" s="52">
        <f t="shared" si="76"/>
        <v>0</v>
      </c>
      <c r="AB99" s="178"/>
      <c r="AC99" s="86">
        <f t="shared" si="79"/>
        <v>0</v>
      </c>
      <c r="AD99" s="75">
        <f t="shared" si="77"/>
        <v>0</v>
      </c>
      <c r="AE99" s="87">
        <f t="shared" si="78"/>
        <v>0</v>
      </c>
    </row>
    <row r="100" spans="1:32" ht="12" customHeight="1" x14ac:dyDescent="0.3">
      <c r="A100" s="57">
        <v>853100119</v>
      </c>
      <c r="B100" s="175" t="s">
        <v>125</v>
      </c>
      <c r="C100" s="154">
        <v>5.75</v>
      </c>
      <c r="D100" s="335">
        <v>10.95</v>
      </c>
      <c r="E100" s="62"/>
      <c r="F100" s="51"/>
      <c r="G100" s="52">
        <f t="shared" si="66"/>
        <v>0</v>
      </c>
      <c r="H100" s="51"/>
      <c r="I100" s="52">
        <f t="shared" si="67"/>
        <v>0</v>
      </c>
      <c r="J100" s="51"/>
      <c r="K100" s="52">
        <f t="shared" si="68"/>
        <v>0</v>
      </c>
      <c r="L100" s="51"/>
      <c r="M100" s="52">
        <f t="shared" si="69"/>
        <v>0</v>
      </c>
      <c r="N100" s="51"/>
      <c r="O100" s="52">
        <f t="shared" si="70"/>
        <v>0</v>
      </c>
      <c r="P100" s="51"/>
      <c r="Q100" s="52">
        <f t="shared" si="71"/>
        <v>0</v>
      </c>
      <c r="R100" s="51"/>
      <c r="S100" s="52">
        <f t="shared" si="72"/>
        <v>0</v>
      </c>
      <c r="T100" s="51"/>
      <c r="U100" s="52">
        <f t="shared" si="73"/>
        <v>0</v>
      </c>
      <c r="V100" s="51"/>
      <c r="W100" s="52">
        <f t="shared" si="74"/>
        <v>0</v>
      </c>
      <c r="X100" s="51"/>
      <c r="Y100" s="52">
        <f t="shared" si="75"/>
        <v>0</v>
      </c>
      <c r="Z100" s="51"/>
      <c r="AA100" s="52">
        <f t="shared" si="76"/>
        <v>0</v>
      </c>
      <c r="AB100" s="178"/>
      <c r="AC100" s="86">
        <f t="shared" si="79"/>
        <v>0</v>
      </c>
      <c r="AD100" s="75">
        <f t="shared" si="77"/>
        <v>0</v>
      </c>
      <c r="AE100" s="87">
        <f t="shared" si="78"/>
        <v>0</v>
      </c>
    </row>
    <row r="101" spans="1:32" ht="12" customHeight="1" x14ac:dyDescent="0.3">
      <c r="A101" s="57">
        <v>853100198</v>
      </c>
      <c r="B101" s="175" t="s">
        <v>266</v>
      </c>
      <c r="C101" s="154">
        <v>5.75</v>
      </c>
      <c r="D101" s="335">
        <v>10.95</v>
      </c>
      <c r="E101" s="62"/>
      <c r="F101" s="51"/>
      <c r="G101" s="52">
        <f t="shared" si="66"/>
        <v>0</v>
      </c>
      <c r="H101" s="51"/>
      <c r="I101" s="52">
        <f t="shared" si="67"/>
        <v>0</v>
      </c>
      <c r="J101" s="51"/>
      <c r="K101" s="52">
        <f t="shared" si="68"/>
        <v>0</v>
      </c>
      <c r="L101" s="51"/>
      <c r="M101" s="52">
        <f t="shared" si="69"/>
        <v>0</v>
      </c>
      <c r="N101" s="51"/>
      <c r="O101" s="52">
        <f t="shared" si="70"/>
        <v>0</v>
      </c>
      <c r="P101" s="51"/>
      <c r="Q101" s="52">
        <f t="shared" si="71"/>
        <v>0</v>
      </c>
      <c r="R101" s="51"/>
      <c r="S101" s="52">
        <f t="shared" si="72"/>
        <v>0</v>
      </c>
      <c r="T101" s="51"/>
      <c r="U101" s="52">
        <f t="shared" si="73"/>
        <v>0</v>
      </c>
      <c r="V101" s="51"/>
      <c r="W101" s="52">
        <f t="shared" si="74"/>
        <v>0</v>
      </c>
      <c r="X101" s="51"/>
      <c r="Y101" s="52">
        <f t="shared" si="75"/>
        <v>0</v>
      </c>
      <c r="Z101" s="51"/>
      <c r="AA101" s="52">
        <f t="shared" si="76"/>
        <v>0</v>
      </c>
      <c r="AB101" s="178"/>
      <c r="AC101" s="86">
        <f t="shared" si="79"/>
        <v>0</v>
      </c>
      <c r="AD101" s="75">
        <f t="shared" ref="AD101" si="80">AE101*C101</f>
        <v>0</v>
      </c>
      <c r="AE101" s="87">
        <f t="shared" ref="AE101" si="81">SUM(F101,H101,J101,L101,N101,P101,R101,T101,V101,X101,Z101,AB101)</f>
        <v>0</v>
      </c>
    </row>
    <row r="102" spans="1:32" ht="12" customHeight="1" x14ac:dyDescent="0.3">
      <c r="A102" s="57">
        <v>859010003</v>
      </c>
      <c r="B102" s="175" t="s">
        <v>57</v>
      </c>
      <c r="C102" s="154">
        <v>9</v>
      </c>
      <c r="D102" s="335">
        <v>17.95</v>
      </c>
      <c r="E102" s="62"/>
      <c r="F102" s="51"/>
      <c r="G102" s="52">
        <f t="shared" si="66"/>
        <v>0</v>
      </c>
      <c r="H102" s="51"/>
      <c r="I102" s="52">
        <f t="shared" si="67"/>
        <v>0</v>
      </c>
      <c r="J102" s="51"/>
      <c r="K102" s="52">
        <f t="shared" si="68"/>
        <v>0</v>
      </c>
      <c r="L102" s="51"/>
      <c r="M102" s="52">
        <f t="shared" si="69"/>
        <v>0</v>
      </c>
      <c r="N102" s="51"/>
      <c r="O102" s="52">
        <f t="shared" si="70"/>
        <v>0</v>
      </c>
      <c r="P102" s="51"/>
      <c r="Q102" s="52">
        <f t="shared" si="71"/>
        <v>0</v>
      </c>
      <c r="R102" s="51"/>
      <c r="S102" s="52">
        <f t="shared" si="72"/>
        <v>0</v>
      </c>
      <c r="T102" s="51"/>
      <c r="U102" s="52">
        <f t="shared" si="73"/>
        <v>0</v>
      </c>
      <c r="V102" s="51"/>
      <c r="W102" s="52">
        <f t="shared" si="74"/>
        <v>0</v>
      </c>
      <c r="X102" s="51"/>
      <c r="Y102" s="52">
        <f t="shared" si="75"/>
        <v>0</v>
      </c>
      <c r="Z102" s="51"/>
      <c r="AA102" s="52">
        <f t="shared" si="76"/>
        <v>0</v>
      </c>
      <c r="AB102" s="178"/>
      <c r="AC102" s="86">
        <f t="shared" si="79"/>
        <v>0</v>
      </c>
      <c r="AD102" s="75">
        <f t="shared" si="77"/>
        <v>0</v>
      </c>
      <c r="AE102" s="87">
        <f t="shared" si="78"/>
        <v>0</v>
      </c>
    </row>
    <row r="103" spans="1:32" ht="12" customHeight="1" x14ac:dyDescent="0.3">
      <c r="A103" s="57">
        <v>859000003</v>
      </c>
      <c r="B103" s="175" t="s">
        <v>58</v>
      </c>
      <c r="C103" s="154">
        <v>10</v>
      </c>
      <c r="D103" s="335">
        <v>19.95</v>
      </c>
      <c r="E103" s="62"/>
      <c r="F103" s="51"/>
      <c r="G103" s="52">
        <f t="shared" si="66"/>
        <v>0</v>
      </c>
      <c r="H103" s="51"/>
      <c r="I103" s="52">
        <f t="shared" si="67"/>
        <v>0</v>
      </c>
      <c r="J103" s="51"/>
      <c r="K103" s="52">
        <f t="shared" si="68"/>
        <v>0</v>
      </c>
      <c r="L103" s="51"/>
      <c r="M103" s="52">
        <f t="shared" si="69"/>
        <v>0</v>
      </c>
      <c r="N103" s="51"/>
      <c r="O103" s="52">
        <f t="shared" si="70"/>
        <v>0</v>
      </c>
      <c r="P103" s="51"/>
      <c r="Q103" s="52">
        <f t="shared" si="71"/>
        <v>0</v>
      </c>
      <c r="R103" s="51"/>
      <c r="S103" s="52">
        <f t="shared" si="72"/>
        <v>0</v>
      </c>
      <c r="T103" s="51"/>
      <c r="U103" s="52">
        <f t="shared" si="73"/>
        <v>0</v>
      </c>
      <c r="V103" s="51"/>
      <c r="W103" s="52">
        <f t="shared" si="74"/>
        <v>0</v>
      </c>
      <c r="X103" s="51"/>
      <c r="Y103" s="52">
        <f t="shared" si="75"/>
        <v>0</v>
      </c>
      <c r="Z103" s="51"/>
      <c r="AA103" s="52">
        <f t="shared" si="76"/>
        <v>0</v>
      </c>
      <c r="AB103" s="178"/>
      <c r="AC103" s="86">
        <f t="shared" si="79"/>
        <v>0</v>
      </c>
      <c r="AD103" s="75">
        <f t="shared" si="77"/>
        <v>0</v>
      </c>
      <c r="AE103" s="87">
        <f t="shared" si="78"/>
        <v>0</v>
      </c>
    </row>
    <row r="104" spans="1:32" ht="12" customHeight="1" x14ac:dyDescent="0.3">
      <c r="A104" s="63">
        <v>364300103</v>
      </c>
      <c r="B104" s="175" t="s">
        <v>59</v>
      </c>
      <c r="C104" s="154">
        <v>6</v>
      </c>
      <c r="D104" s="335">
        <v>11.95</v>
      </c>
      <c r="E104" s="62"/>
      <c r="F104" s="51"/>
      <c r="G104" s="52">
        <f t="shared" si="66"/>
        <v>0</v>
      </c>
      <c r="H104" s="51"/>
      <c r="I104" s="52">
        <f t="shared" si="67"/>
        <v>0</v>
      </c>
      <c r="J104" s="51"/>
      <c r="K104" s="52">
        <f t="shared" si="68"/>
        <v>0</v>
      </c>
      <c r="L104" s="51"/>
      <c r="M104" s="52">
        <f t="shared" si="69"/>
        <v>0</v>
      </c>
      <c r="N104" s="51"/>
      <c r="O104" s="52">
        <f t="shared" si="70"/>
        <v>0</v>
      </c>
      <c r="P104" s="51"/>
      <c r="Q104" s="52">
        <f t="shared" si="71"/>
        <v>0</v>
      </c>
      <c r="R104" s="51"/>
      <c r="S104" s="52">
        <f t="shared" si="72"/>
        <v>0</v>
      </c>
      <c r="T104" s="51"/>
      <c r="U104" s="52">
        <f t="shared" si="73"/>
        <v>0</v>
      </c>
      <c r="V104" s="51"/>
      <c r="W104" s="52">
        <f t="shared" si="74"/>
        <v>0</v>
      </c>
      <c r="X104" s="51"/>
      <c r="Y104" s="52">
        <f t="shared" si="75"/>
        <v>0</v>
      </c>
      <c r="Z104" s="51"/>
      <c r="AA104" s="52">
        <f t="shared" si="76"/>
        <v>0</v>
      </c>
      <c r="AB104" s="178"/>
      <c r="AC104" s="86">
        <f t="shared" si="79"/>
        <v>0</v>
      </c>
      <c r="AD104" s="75">
        <f t="shared" si="77"/>
        <v>0</v>
      </c>
      <c r="AE104" s="87">
        <f t="shared" si="78"/>
        <v>0</v>
      </c>
    </row>
    <row r="105" spans="1:32" ht="12" customHeight="1" x14ac:dyDescent="0.3">
      <c r="A105" s="311" t="s">
        <v>60</v>
      </c>
      <c r="B105" s="175" t="s">
        <v>61</v>
      </c>
      <c r="C105" s="154">
        <v>7.5</v>
      </c>
      <c r="D105" s="335">
        <v>11.95</v>
      </c>
      <c r="E105" s="62"/>
      <c r="F105" s="51"/>
      <c r="G105" s="52">
        <f t="shared" si="66"/>
        <v>0</v>
      </c>
      <c r="H105" s="51"/>
      <c r="I105" s="52">
        <f t="shared" si="67"/>
        <v>0</v>
      </c>
      <c r="J105" s="51"/>
      <c r="K105" s="52">
        <f t="shared" si="68"/>
        <v>0</v>
      </c>
      <c r="L105" s="51"/>
      <c r="M105" s="52">
        <f t="shared" si="69"/>
        <v>0</v>
      </c>
      <c r="N105" s="51"/>
      <c r="O105" s="52">
        <f t="shared" si="70"/>
        <v>0</v>
      </c>
      <c r="P105" s="51"/>
      <c r="Q105" s="52">
        <f t="shared" si="71"/>
        <v>0</v>
      </c>
      <c r="R105" s="51"/>
      <c r="S105" s="52">
        <f t="shared" si="72"/>
        <v>0</v>
      </c>
      <c r="T105" s="51"/>
      <c r="U105" s="52">
        <f t="shared" si="73"/>
        <v>0</v>
      </c>
      <c r="V105" s="51"/>
      <c r="W105" s="52">
        <f t="shared" si="74"/>
        <v>0</v>
      </c>
      <c r="X105" s="51"/>
      <c r="Y105" s="52">
        <f t="shared" si="75"/>
        <v>0</v>
      </c>
      <c r="Z105" s="51"/>
      <c r="AA105" s="52">
        <f t="shared" si="76"/>
        <v>0</v>
      </c>
      <c r="AB105" s="178"/>
      <c r="AC105" s="86">
        <f t="shared" si="79"/>
        <v>0</v>
      </c>
      <c r="AD105" s="75">
        <f t="shared" si="77"/>
        <v>0</v>
      </c>
      <c r="AE105" s="87">
        <f t="shared" si="78"/>
        <v>0</v>
      </c>
    </row>
    <row r="106" spans="1:32" ht="12" customHeight="1" x14ac:dyDescent="0.3">
      <c r="A106" s="57">
        <v>880930103</v>
      </c>
      <c r="B106" s="175" t="s">
        <v>62</v>
      </c>
      <c r="C106" s="154">
        <v>3</v>
      </c>
      <c r="D106" s="335">
        <v>5.95</v>
      </c>
      <c r="E106" s="62"/>
      <c r="F106" s="51"/>
      <c r="G106" s="52">
        <f t="shared" si="66"/>
        <v>0</v>
      </c>
      <c r="H106" s="51"/>
      <c r="I106" s="52">
        <f t="shared" si="67"/>
        <v>0</v>
      </c>
      <c r="J106" s="51"/>
      <c r="K106" s="52">
        <f t="shared" si="68"/>
        <v>0</v>
      </c>
      <c r="L106" s="51"/>
      <c r="M106" s="52">
        <f t="shared" si="69"/>
        <v>0</v>
      </c>
      <c r="N106" s="51"/>
      <c r="O106" s="52">
        <f t="shared" si="70"/>
        <v>0</v>
      </c>
      <c r="P106" s="51"/>
      <c r="Q106" s="52">
        <f t="shared" si="71"/>
        <v>0</v>
      </c>
      <c r="R106" s="51"/>
      <c r="S106" s="52">
        <f t="shared" si="72"/>
        <v>0</v>
      </c>
      <c r="T106" s="51"/>
      <c r="U106" s="52">
        <f t="shared" si="73"/>
        <v>0</v>
      </c>
      <c r="V106" s="51"/>
      <c r="W106" s="52">
        <f t="shared" si="74"/>
        <v>0</v>
      </c>
      <c r="X106" s="51"/>
      <c r="Y106" s="52">
        <f t="shared" si="75"/>
        <v>0</v>
      </c>
      <c r="Z106" s="51"/>
      <c r="AA106" s="52">
        <f t="shared" si="76"/>
        <v>0</v>
      </c>
      <c r="AB106" s="178"/>
      <c r="AC106" s="86">
        <f t="shared" si="79"/>
        <v>0</v>
      </c>
      <c r="AD106" s="75">
        <f t="shared" si="77"/>
        <v>0</v>
      </c>
      <c r="AE106" s="87">
        <f t="shared" si="78"/>
        <v>0</v>
      </c>
      <c r="AF106" s="41" t="s">
        <v>15</v>
      </c>
    </row>
    <row r="107" spans="1:32" ht="12" customHeight="1" x14ac:dyDescent="0.3">
      <c r="A107" s="57">
        <v>880920103</v>
      </c>
      <c r="B107" s="175" t="s">
        <v>63</v>
      </c>
      <c r="C107" s="154">
        <v>3</v>
      </c>
      <c r="D107" s="335">
        <v>5.95</v>
      </c>
      <c r="E107" s="62"/>
      <c r="F107" s="51"/>
      <c r="G107" s="52">
        <f t="shared" si="66"/>
        <v>0</v>
      </c>
      <c r="H107" s="51"/>
      <c r="I107" s="52">
        <f t="shared" si="67"/>
        <v>0</v>
      </c>
      <c r="J107" s="51"/>
      <c r="K107" s="52">
        <f t="shared" si="68"/>
        <v>0</v>
      </c>
      <c r="L107" s="51"/>
      <c r="M107" s="52">
        <f t="shared" si="69"/>
        <v>0</v>
      </c>
      <c r="N107" s="51"/>
      <c r="O107" s="52">
        <f t="shared" si="70"/>
        <v>0</v>
      </c>
      <c r="P107" s="51"/>
      <c r="Q107" s="52">
        <f t="shared" si="71"/>
        <v>0</v>
      </c>
      <c r="R107" s="51"/>
      <c r="S107" s="52">
        <f t="shared" si="72"/>
        <v>0</v>
      </c>
      <c r="T107" s="51"/>
      <c r="U107" s="52">
        <f t="shared" si="73"/>
        <v>0</v>
      </c>
      <c r="V107" s="51"/>
      <c r="W107" s="52">
        <f t="shared" si="74"/>
        <v>0</v>
      </c>
      <c r="X107" s="51"/>
      <c r="Y107" s="52">
        <f t="shared" si="75"/>
        <v>0</v>
      </c>
      <c r="Z107" s="51"/>
      <c r="AA107" s="52">
        <f t="shared" si="76"/>
        <v>0</v>
      </c>
      <c r="AB107" s="178"/>
      <c r="AC107" s="86">
        <f t="shared" si="79"/>
        <v>0</v>
      </c>
      <c r="AD107" s="75">
        <f t="shared" si="77"/>
        <v>0</v>
      </c>
      <c r="AE107" s="87">
        <f t="shared" si="78"/>
        <v>0</v>
      </c>
      <c r="AF107" s="41" t="s">
        <v>41</v>
      </c>
    </row>
    <row r="108" spans="1:32" ht="12" customHeight="1" x14ac:dyDescent="0.3">
      <c r="A108" s="57">
        <v>880910103</v>
      </c>
      <c r="B108" s="175" t="s">
        <v>64</v>
      </c>
      <c r="C108" s="154">
        <v>3</v>
      </c>
      <c r="D108" s="335">
        <v>5.95</v>
      </c>
      <c r="E108" s="62"/>
      <c r="F108" s="51"/>
      <c r="G108" s="52">
        <f t="shared" si="66"/>
        <v>0</v>
      </c>
      <c r="H108" s="51"/>
      <c r="I108" s="52">
        <f t="shared" si="67"/>
        <v>0</v>
      </c>
      <c r="J108" s="51"/>
      <c r="K108" s="52">
        <f t="shared" si="68"/>
        <v>0</v>
      </c>
      <c r="L108" s="51"/>
      <c r="M108" s="52">
        <f t="shared" si="69"/>
        <v>0</v>
      </c>
      <c r="N108" s="51"/>
      <c r="O108" s="52">
        <f t="shared" si="70"/>
        <v>0</v>
      </c>
      <c r="P108" s="51"/>
      <c r="Q108" s="52">
        <f t="shared" si="71"/>
        <v>0</v>
      </c>
      <c r="R108" s="51"/>
      <c r="S108" s="52">
        <f t="shared" si="72"/>
        <v>0</v>
      </c>
      <c r="T108" s="51"/>
      <c r="U108" s="52">
        <f t="shared" si="73"/>
        <v>0</v>
      </c>
      <c r="V108" s="51"/>
      <c r="W108" s="52">
        <f t="shared" si="74"/>
        <v>0</v>
      </c>
      <c r="X108" s="51"/>
      <c r="Y108" s="52">
        <f t="shared" si="75"/>
        <v>0</v>
      </c>
      <c r="Z108" s="51"/>
      <c r="AA108" s="52">
        <f t="shared" si="76"/>
        <v>0</v>
      </c>
      <c r="AB108" s="178"/>
      <c r="AC108" s="86">
        <f t="shared" si="79"/>
        <v>0</v>
      </c>
      <c r="AD108" s="75">
        <f t="shared" si="77"/>
        <v>0</v>
      </c>
      <c r="AE108" s="87">
        <f t="shared" si="78"/>
        <v>0</v>
      </c>
      <c r="AF108" s="41" t="s">
        <v>66</v>
      </c>
    </row>
    <row r="109" spans="1:32" ht="12" customHeight="1" thickBot="1" x14ac:dyDescent="0.35">
      <c r="A109" s="57">
        <v>880718103</v>
      </c>
      <c r="B109" s="175" t="s">
        <v>65</v>
      </c>
      <c r="C109" s="154">
        <v>3</v>
      </c>
      <c r="D109" s="335">
        <v>5.95</v>
      </c>
      <c r="E109" s="62"/>
      <c r="F109" s="51"/>
      <c r="G109" s="52">
        <f t="shared" si="66"/>
        <v>0</v>
      </c>
      <c r="H109" s="51"/>
      <c r="I109" s="52">
        <f t="shared" si="67"/>
        <v>0</v>
      </c>
      <c r="J109" s="51"/>
      <c r="K109" s="52">
        <f t="shared" si="68"/>
        <v>0</v>
      </c>
      <c r="L109" s="51"/>
      <c r="M109" s="52">
        <f t="shared" si="69"/>
        <v>0</v>
      </c>
      <c r="N109" s="51"/>
      <c r="O109" s="52">
        <f t="shared" si="70"/>
        <v>0</v>
      </c>
      <c r="P109" s="51"/>
      <c r="Q109" s="52">
        <f t="shared" si="71"/>
        <v>0</v>
      </c>
      <c r="R109" s="51"/>
      <c r="S109" s="52">
        <f t="shared" si="72"/>
        <v>0</v>
      </c>
      <c r="T109" s="51"/>
      <c r="U109" s="52">
        <f t="shared" si="73"/>
        <v>0</v>
      </c>
      <c r="V109" s="51"/>
      <c r="W109" s="52">
        <f t="shared" si="74"/>
        <v>0</v>
      </c>
      <c r="X109" s="51"/>
      <c r="Y109" s="52">
        <f t="shared" si="75"/>
        <v>0</v>
      </c>
      <c r="Z109" s="51"/>
      <c r="AA109" s="52">
        <f t="shared" si="76"/>
        <v>0</v>
      </c>
      <c r="AB109" s="178"/>
      <c r="AC109" s="86">
        <f t="shared" si="79"/>
        <v>0</v>
      </c>
      <c r="AD109" s="75">
        <f t="shared" si="77"/>
        <v>0</v>
      </c>
      <c r="AE109" s="87">
        <f t="shared" si="78"/>
        <v>0</v>
      </c>
      <c r="AF109" s="41" t="s">
        <v>68</v>
      </c>
    </row>
    <row r="110" spans="1:32" ht="12" customHeight="1" thickBot="1" x14ac:dyDescent="0.35">
      <c r="A110" s="57">
        <v>880716105</v>
      </c>
      <c r="B110" s="175" t="s">
        <v>67</v>
      </c>
      <c r="C110" s="154">
        <v>3</v>
      </c>
      <c r="D110" s="335">
        <v>5.95</v>
      </c>
      <c r="E110" s="62"/>
      <c r="F110" s="51"/>
      <c r="G110" s="52">
        <f t="shared" si="66"/>
        <v>0</v>
      </c>
      <c r="H110" s="51"/>
      <c r="I110" s="52">
        <f t="shared" si="67"/>
        <v>0</v>
      </c>
      <c r="J110" s="51"/>
      <c r="K110" s="52">
        <f t="shared" si="68"/>
        <v>0</v>
      </c>
      <c r="L110" s="51"/>
      <c r="M110" s="52">
        <f t="shared" si="69"/>
        <v>0</v>
      </c>
      <c r="N110" s="51"/>
      <c r="O110" s="52">
        <f t="shared" si="70"/>
        <v>0</v>
      </c>
      <c r="P110" s="51"/>
      <c r="Q110" s="52">
        <f t="shared" si="71"/>
        <v>0</v>
      </c>
      <c r="R110" s="51"/>
      <c r="S110" s="52">
        <f t="shared" si="72"/>
        <v>0</v>
      </c>
      <c r="T110" s="51"/>
      <c r="U110" s="52">
        <f t="shared" si="73"/>
        <v>0</v>
      </c>
      <c r="V110" s="51"/>
      <c r="W110" s="52">
        <f t="shared" si="74"/>
        <v>0</v>
      </c>
      <c r="X110" s="51"/>
      <c r="Y110" s="52">
        <f t="shared" si="75"/>
        <v>0</v>
      </c>
      <c r="Z110" s="51"/>
      <c r="AA110" s="52">
        <f t="shared" si="76"/>
        <v>0</v>
      </c>
      <c r="AB110" s="178"/>
      <c r="AC110" s="86">
        <f t="shared" si="79"/>
        <v>0</v>
      </c>
      <c r="AD110" s="75">
        <f t="shared" si="77"/>
        <v>0</v>
      </c>
      <c r="AE110" s="87">
        <f t="shared" si="78"/>
        <v>0</v>
      </c>
      <c r="AF110" s="119">
        <f>SUM(AE84:AE111)</f>
        <v>0</v>
      </c>
    </row>
    <row r="111" spans="1:32" ht="12" customHeight="1" thickBot="1" x14ac:dyDescent="0.35">
      <c r="A111" s="88">
        <v>880714108</v>
      </c>
      <c r="B111" s="176" t="s">
        <v>69</v>
      </c>
      <c r="C111" s="154">
        <v>3</v>
      </c>
      <c r="D111" s="335">
        <v>5.95</v>
      </c>
      <c r="E111" s="91"/>
      <c r="F111" s="81"/>
      <c r="G111" s="82">
        <f t="shared" si="66"/>
        <v>0</v>
      </c>
      <c r="H111" s="81"/>
      <c r="I111" s="82">
        <f t="shared" si="67"/>
        <v>0</v>
      </c>
      <c r="J111" s="81"/>
      <c r="K111" s="82">
        <f t="shared" si="68"/>
        <v>0</v>
      </c>
      <c r="L111" s="81"/>
      <c r="M111" s="82">
        <f t="shared" si="69"/>
        <v>0</v>
      </c>
      <c r="N111" s="81"/>
      <c r="O111" s="82">
        <f t="shared" si="70"/>
        <v>0</v>
      </c>
      <c r="P111" s="81"/>
      <c r="Q111" s="82">
        <f t="shared" si="71"/>
        <v>0</v>
      </c>
      <c r="R111" s="81"/>
      <c r="S111" s="82">
        <f t="shared" si="72"/>
        <v>0</v>
      </c>
      <c r="T111" s="81"/>
      <c r="U111" s="82">
        <f t="shared" si="73"/>
        <v>0</v>
      </c>
      <c r="V111" s="81"/>
      <c r="W111" s="82">
        <f t="shared" si="74"/>
        <v>0</v>
      </c>
      <c r="X111" s="81"/>
      <c r="Y111" s="82">
        <f t="shared" si="75"/>
        <v>0</v>
      </c>
      <c r="Z111" s="81"/>
      <c r="AA111" s="82">
        <f t="shared" si="76"/>
        <v>0</v>
      </c>
      <c r="AB111" s="179"/>
      <c r="AC111" s="86">
        <f t="shared" si="79"/>
        <v>0</v>
      </c>
      <c r="AD111" s="75">
        <f t="shared" si="77"/>
        <v>0</v>
      </c>
      <c r="AE111" s="87">
        <f t="shared" si="78"/>
        <v>0</v>
      </c>
    </row>
    <row r="112" spans="1:32" ht="13.5" thickBot="1" x14ac:dyDescent="0.3">
      <c r="A112" s="78"/>
      <c r="B112" s="143" t="s">
        <v>107</v>
      </c>
      <c r="C112" s="217"/>
      <c r="D112" s="215"/>
      <c r="E112" s="215"/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6"/>
    </row>
    <row r="113" spans="1:32" ht="13" x14ac:dyDescent="0.3">
      <c r="A113" s="90" t="s">
        <v>339</v>
      </c>
      <c r="B113" s="174" t="s">
        <v>341</v>
      </c>
      <c r="C113" s="153">
        <v>128</v>
      </c>
      <c r="D113" s="159">
        <v>219.95</v>
      </c>
      <c r="E113" s="139"/>
      <c r="F113" s="85"/>
      <c r="G113" s="86">
        <f>C113*F113</f>
        <v>0</v>
      </c>
      <c r="H113" s="85"/>
      <c r="I113" s="86">
        <f>C113*H113</f>
        <v>0</v>
      </c>
      <c r="J113" s="85"/>
      <c r="K113" s="86">
        <f>C113*J113</f>
        <v>0</v>
      </c>
      <c r="L113" s="85"/>
      <c r="M113" s="86">
        <f>C113*L113</f>
        <v>0</v>
      </c>
      <c r="N113" s="85"/>
      <c r="O113" s="86">
        <f>C113*N113</f>
        <v>0</v>
      </c>
      <c r="P113" s="85"/>
      <c r="Q113" s="86">
        <f>C113*P113</f>
        <v>0</v>
      </c>
      <c r="R113" s="85"/>
      <c r="S113" s="86">
        <f>C113*R113</f>
        <v>0</v>
      </c>
      <c r="T113" s="85"/>
      <c r="U113" s="86">
        <f>C113*T113</f>
        <v>0</v>
      </c>
      <c r="V113" s="85"/>
      <c r="W113" s="86">
        <f>C113*V113</f>
        <v>0</v>
      </c>
      <c r="X113" s="85"/>
      <c r="Y113" s="86">
        <f>C113*X113</f>
        <v>0</v>
      </c>
      <c r="Z113" s="85"/>
      <c r="AA113" s="86">
        <f>C113*Z113</f>
        <v>0</v>
      </c>
      <c r="AB113" s="189"/>
      <c r="AC113" s="86">
        <f>AB113*C113</f>
        <v>0</v>
      </c>
      <c r="AD113" s="75">
        <f t="shared" ref="AD113:AD114" si="82">AE113*C113</f>
        <v>0</v>
      </c>
      <c r="AE113" s="87">
        <f t="shared" ref="AE113:AE114" si="83">SUM(F113,H113,J113,L113,N113,P113,R113,T113,V113,X113,Z113,AB113)</f>
        <v>0</v>
      </c>
    </row>
    <row r="114" spans="1:32" ht="13" x14ac:dyDescent="0.3">
      <c r="A114" s="90" t="s">
        <v>340</v>
      </c>
      <c r="B114" s="174" t="s">
        <v>342</v>
      </c>
      <c r="C114" s="153">
        <v>128</v>
      </c>
      <c r="D114" s="159">
        <v>219.95</v>
      </c>
      <c r="E114" s="139"/>
      <c r="F114" s="85"/>
      <c r="G114" s="86">
        <f t="shared" ref="G114" si="84">C114*F114</f>
        <v>0</v>
      </c>
      <c r="H114" s="85"/>
      <c r="I114" s="86">
        <f t="shared" ref="I114" si="85">C114*H114</f>
        <v>0</v>
      </c>
      <c r="J114" s="85"/>
      <c r="K114" s="86">
        <f t="shared" ref="K114" si="86">C114*J114</f>
        <v>0</v>
      </c>
      <c r="L114" s="85"/>
      <c r="M114" s="86">
        <f>C114*L114</f>
        <v>0</v>
      </c>
      <c r="N114" s="85"/>
      <c r="O114" s="86">
        <f t="shared" ref="O114" si="87">C114*N114</f>
        <v>0</v>
      </c>
      <c r="P114" s="85"/>
      <c r="Q114" s="86">
        <f t="shared" ref="Q114" si="88">C114*P114</f>
        <v>0</v>
      </c>
      <c r="R114" s="85"/>
      <c r="S114" s="86">
        <f t="shared" ref="S114" si="89">C114*R114</f>
        <v>0</v>
      </c>
      <c r="T114" s="85"/>
      <c r="U114" s="86">
        <f t="shared" ref="U114" si="90">C114*T114</f>
        <v>0</v>
      </c>
      <c r="V114" s="85"/>
      <c r="W114" s="86">
        <f t="shared" ref="W114" si="91">C114*V114</f>
        <v>0</v>
      </c>
      <c r="X114" s="85"/>
      <c r="Y114" s="86">
        <f t="shared" ref="Y114" si="92">C114*X114</f>
        <v>0</v>
      </c>
      <c r="Z114" s="85"/>
      <c r="AA114" s="86">
        <f t="shared" ref="AA114" si="93">C114*Z114</f>
        <v>0</v>
      </c>
      <c r="AB114" s="189"/>
      <c r="AC114" s="86">
        <f t="shared" ref="AC114" si="94">AB114*C114</f>
        <v>0</v>
      </c>
      <c r="AD114" s="75">
        <f t="shared" si="82"/>
        <v>0</v>
      </c>
      <c r="AE114" s="56">
        <f t="shared" si="83"/>
        <v>0</v>
      </c>
    </row>
    <row r="115" spans="1:32" ht="12" customHeight="1" x14ac:dyDescent="0.3">
      <c r="A115" s="312" t="s">
        <v>319</v>
      </c>
      <c r="B115" s="174" t="s">
        <v>218</v>
      </c>
      <c r="C115" s="153">
        <v>115</v>
      </c>
      <c r="D115" s="159">
        <v>199.95</v>
      </c>
      <c r="E115" s="139" t="s">
        <v>115</v>
      </c>
      <c r="F115" s="85"/>
      <c r="G115" s="86">
        <f>C115*F115</f>
        <v>0</v>
      </c>
      <c r="H115" s="85"/>
      <c r="I115" s="86">
        <f>C115*H115</f>
        <v>0</v>
      </c>
      <c r="J115" s="85"/>
      <c r="K115" s="86">
        <f>C115*J115</f>
        <v>0</v>
      </c>
      <c r="L115" s="85"/>
      <c r="M115" s="86">
        <f>C115*L115</f>
        <v>0</v>
      </c>
      <c r="N115" s="85"/>
      <c r="O115" s="86">
        <f>C115*N115</f>
        <v>0</v>
      </c>
      <c r="P115" s="85"/>
      <c r="Q115" s="86">
        <f>C115*P115</f>
        <v>0</v>
      </c>
      <c r="R115" s="85"/>
      <c r="S115" s="86">
        <f>C115*R115</f>
        <v>0</v>
      </c>
      <c r="T115" s="85"/>
      <c r="U115" s="86">
        <f>C115*T115</f>
        <v>0</v>
      </c>
      <c r="V115" s="85"/>
      <c r="W115" s="86">
        <f>C115*V115</f>
        <v>0</v>
      </c>
      <c r="X115" s="85"/>
      <c r="Y115" s="86">
        <f>C115*X115</f>
        <v>0</v>
      </c>
      <c r="Z115" s="85"/>
      <c r="AA115" s="86">
        <f>C115*Z115</f>
        <v>0</v>
      </c>
      <c r="AB115" s="189"/>
      <c r="AC115" s="86">
        <f>AB115*C115</f>
        <v>0</v>
      </c>
      <c r="AD115" s="75">
        <f t="shared" ref="AD115:AD136" si="95">AE115*C115</f>
        <v>0</v>
      </c>
      <c r="AE115" s="87">
        <f t="shared" ref="AE115:AE136" si="96">SUM(F115,H115,J115,L115,N115,P115,R115,T115,V115,X115,Z115,AB115)</f>
        <v>0</v>
      </c>
    </row>
    <row r="116" spans="1:32" ht="12" customHeight="1" x14ac:dyDescent="0.3">
      <c r="A116" s="312" t="s">
        <v>320</v>
      </c>
      <c r="B116" s="174" t="s">
        <v>219</v>
      </c>
      <c r="C116" s="153">
        <v>115</v>
      </c>
      <c r="D116" s="159">
        <v>199.95</v>
      </c>
      <c r="E116" s="139"/>
      <c r="F116" s="85"/>
      <c r="G116" s="86">
        <f t="shared" ref="G116:G120" si="97">C116*F116</f>
        <v>0</v>
      </c>
      <c r="H116" s="85"/>
      <c r="I116" s="86">
        <f t="shared" ref="I116:I120" si="98">C116*H116</f>
        <v>0</v>
      </c>
      <c r="J116" s="85"/>
      <c r="K116" s="86">
        <f t="shared" ref="K116:K120" si="99">C116*J116</f>
        <v>0</v>
      </c>
      <c r="L116" s="85"/>
      <c r="M116" s="86">
        <f>C116*L116</f>
        <v>0</v>
      </c>
      <c r="N116" s="85"/>
      <c r="O116" s="86">
        <f t="shared" ref="O116:O120" si="100">C116*N116</f>
        <v>0</v>
      </c>
      <c r="P116" s="85"/>
      <c r="Q116" s="86">
        <f t="shared" ref="Q116:Q120" si="101">C116*P116</f>
        <v>0</v>
      </c>
      <c r="R116" s="85"/>
      <c r="S116" s="86">
        <f t="shared" ref="S116:S120" si="102">C116*R116</f>
        <v>0</v>
      </c>
      <c r="T116" s="85"/>
      <c r="U116" s="86">
        <f t="shared" ref="U116:U120" si="103">C116*T116</f>
        <v>0</v>
      </c>
      <c r="V116" s="85"/>
      <c r="W116" s="86">
        <f t="shared" ref="W116:W120" si="104">C116*V116</f>
        <v>0</v>
      </c>
      <c r="X116" s="85"/>
      <c r="Y116" s="86">
        <f t="shared" ref="Y116:Y120" si="105">C116*X116</f>
        <v>0</v>
      </c>
      <c r="Z116" s="85"/>
      <c r="AA116" s="86">
        <f t="shared" ref="AA116:AA120" si="106">C116*Z116</f>
        <v>0</v>
      </c>
      <c r="AB116" s="189"/>
      <c r="AC116" s="86">
        <f t="shared" ref="AC116:AC120" si="107">AB116*C116</f>
        <v>0</v>
      </c>
      <c r="AD116" s="75">
        <f t="shared" si="95"/>
        <v>0</v>
      </c>
      <c r="AE116" s="56">
        <f t="shared" si="96"/>
        <v>0</v>
      </c>
    </row>
    <row r="117" spans="1:32" ht="12" customHeight="1" x14ac:dyDescent="0.3">
      <c r="A117" s="312" t="s">
        <v>321</v>
      </c>
      <c r="B117" s="174" t="s">
        <v>220</v>
      </c>
      <c r="C117" s="153">
        <v>115</v>
      </c>
      <c r="D117" s="159">
        <v>199.95</v>
      </c>
      <c r="E117" s="139"/>
      <c r="F117" s="85"/>
      <c r="G117" s="86">
        <f t="shared" si="97"/>
        <v>0</v>
      </c>
      <c r="H117" s="85"/>
      <c r="I117" s="86">
        <f t="shared" si="98"/>
        <v>0</v>
      </c>
      <c r="J117" s="85"/>
      <c r="K117" s="86">
        <f t="shared" si="99"/>
        <v>0</v>
      </c>
      <c r="L117" s="85"/>
      <c r="M117" s="86">
        <f t="shared" ref="M117:M120" si="108">C117*L117</f>
        <v>0</v>
      </c>
      <c r="N117" s="85"/>
      <c r="O117" s="86">
        <f t="shared" si="100"/>
        <v>0</v>
      </c>
      <c r="P117" s="85"/>
      <c r="Q117" s="86">
        <f t="shared" si="101"/>
        <v>0</v>
      </c>
      <c r="R117" s="85"/>
      <c r="S117" s="86">
        <f t="shared" si="102"/>
        <v>0</v>
      </c>
      <c r="T117" s="85"/>
      <c r="U117" s="86">
        <f t="shared" si="103"/>
        <v>0</v>
      </c>
      <c r="V117" s="85"/>
      <c r="W117" s="86">
        <f t="shared" si="104"/>
        <v>0</v>
      </c>
      <c r="X117" s="85"/>
      <c r="Y117" s="86">
        <f t="shared" si="105"/>
        <v>0</v>
      </c>
      <c r="Z117" s="85"/>
      <c r="AA117" s="86">
        <f t="shared" si="106"/>
        <v>0</v>
      </c>
      <c r="AB117" s="189"/>
      <c r="AC117" s="86">
        <f t="shared" si="107"/>
        <v>0</v>
      </c>
      <c r="AD117" s="75">
        <f t="shared" si="95"/>
        <v>0</v>
      </c>
      <c r="AE117" s="87">
        <f t="shared" si="96"/>
        <v>0</v>
      </c>
      <c r="AF117" s="278"/>
    </row>
    <row r="118" spans="1:32" ht="12" customHeight="1" x14ac:dyDescent="0.3">
      <c r="A118" s="312" t="s">
        <v>322</v>
      </c>
      <c r="B118" s="174" t="s">
        <v>221</v>
      </c>
      <c r="C118" s="153">
        <v>115</v>
      </c>
      <c r="D118" s="159">
        <v>199.95</v>
      </c>
      <c r="E118" s="139"/>
      <c r="F118" s="85"/>
      <c r="G118" s="86">
        <f t="shared" si="97"/>
        <v>0</v>
      </c>
      <c r="H118" s="85"/>
      <c r="I118" s="86">
        <f t="shared" si="98"/>
        <v>0</v>
      </c>
      <c r="J118" s="85"/>
      <c r="K118" s="86">
        <f t="shared" si="99"/>
        <v>0</v>
      </c>
      <c r="L118" s="85"/>
      <c r="M118" s="86">
        <f t="shared" si="108"/>
        <v>0</v>
      </c>
      <c r="N118" s="85"/>
      <c r="O118" s="86">
        <f t="shared" si="100"/>
        <v>0</v>
      </c>
      <c r="P118" s="85"/>
      <c r="Q118" s="86">
        <f t="shared" si="101"/>
        <v>0</v>
      </c>
      <c r="R118" s="85"/>
      <c r="S118" s="86">
        <f t="shared" si="102"/>
        <v>0</v>
      </c>
      <c r="T118" s="85"/>
      <c r="U118" s="86">
        <f t="shared" si="103"/>
        <v>0</v>
      </c>
      <c r="V118" s="85"/>
      <c r="W118" s="86">
        <f t="shared" si="104"/>
        <v>0</v>
      </c>
      <c r="X118" s="85"/>
      <c r="Y118" s="86">
        <f t="shared" si="105"/>
        <v>0</v>
      </c>
      <c r="Z118" s="85"/>
      <c r="AA118" s="86">
        <f t="shared" si="106"/>
        <v>0</v>
      </c>
      <c r="AB118" s="189"/>
      <c r="AC118" s="86">
        <f t="shared" si="107"/>
        <v>0</v>
      </c>
      <c r="AD118" s="75">
        <f t="shared" si="95"/>
        <v>0</v>
      </c>
      <c r="AE118" s="87">
        <f t="shared" si="96"/>
        <v>0</v>
      </c>
      <c r="AF118" s="278"/>
    </row>
    <row r="119" spans="1:32" ht="12" customHeight="1" x14ac:dyDescent="0.3">
      <c r="A119" s="312" t="s">
        <v>323</v>
      </c>
      <c r="B119" s="174" t="s">
        <v>222</v>
      </c>
      <c r="C119" s="153">
        <v>115</v>
      </c>
      <c r="D119" s="159">
        <v>199.95</v>
      </c>
      <c r="E119" s="139"/>
      <c r="F119" s="85"/>
      <c r="G119" s="86">
        <f t="shared" si="97"/>
        <v>0</v>
      </c>
      <c r="H119" s="85"/>
      <c r="I119" s="86">
        <f t="shared" si="98"/>
        <v>0</v>
      </c>
      <c r="J119" s="85"/>
      <c r="K119" s="86">
        <f t="shared" si="99"/>
        <v>0</v>
      </c>
      <c r="L119" s="85"/>
      <c r="M119" s="86">
        <f t="shared" si="108"/>
        <v>0</v>
      </c>
      <c r="N119" s="85"/>
      <c r="O119" s="86">
        <f t="shared" si="100"/>
        <v>0</v>
      </c>
      <c r="P119" s="85"/>
      <c r="Q119" s="86">
        <f t="shared" si="101"/>
        <v>0</v>
      </c>
      <c r="R119" s="85"/>
      <c r="S119" s="86">
        <f t="shared" si="102"/>
        <v>0</v>
      </c>
      <c r="T119" s="85"/>
      <c r="U119" s="86">
        <f t="shared" si="103"/>
        <v>0</v>
      </c>
      <c r="V119" s="85"/>
      <c r="W119" s="86">
        <f t="shared" si="104"/>
        <v>0</v>
      </c>
      <c r="X119" s="85"/>
      <c r="Y119" s="86">
        <f t="shared" si="105"/>
        <v>0</v>
      </c>
      <c r="Z119" s="85"/>
      <c r="AA119" s="86">
        <f t="shared" si="106"/>
        <v>0</v>
      </c>
      <c r="AB119" s="189"/>
      <c r="AC119" s="86">
        <f t="shared" si="107"/>
        <v>0</v>
      </c>
      <c r="AD119" s="75">
        <f t="shared" si="95"/>
        <v>0</v>
      </c>
      <c r="AE119" s="87">
        <f t="shared" si="96"/>
        <v>0</v>
      </c>
      <c r="AF119" s="278"/>
    </row>
    <row r="120" spans="1:32" ht="12" customHeight="1" x14ac:dyDescent="0.3">
      <c r="A120" s="312" t="s">
        <v>324</v>
      </c>
      <c r="B120" s="174" t="s">
        <v>223</v>
      </c>
      <c r="C120" s="153">
        <v>115</v>
      </c>
      <c r="D120" s="159">
        <v>199.95</v>
      </c>
      <c r="E120" s="139"/>
      <c r="F120" s="85"/>
      <c r="G120" s="86">
        <f t="shared" si="97"/>
        <v>0</v>
      </c>
      <c r="H120" s="85"/>
      <c r="I120" s="86">
        <f t="shared" si="98"/>
        <v>0</v>
      </c>
      <c r="J120" s="85"/>
      <c r="K120" s="86">
        <f t="shared" si="99"/>
        <v>0</v>
      </c>
      <c r="L120" s="85"/>
      <c r="M120" s="86">
        <f t="shared" si="108"/>
        <v>0</v>
      </c>
      <c r="N120" s="85"/>
      <c r="O120" s="86">
        <f t="shared" si="100"/>
        <v>0</v>
      </c>
      <c r="P120" s="85"/>
      <c r="Q120" s="86">
        <f t="shared" si="101"/>
        <v>0</v>
      </c>
      <c r="R120" s="85"/>
      <c r="S120" s="86">
        <f t="shared" si="102"/>
        <v>0</v>
      </c>
      <c r="T120" s="85"/>
      <c r="U120" s="86">
        <f t="shared" si="103"/>
        <v>0</v>
      </c>
      <c r="V120" s="85"/>
      <c r="W120" s="86">
        <f t="shared" si="104"/>
        <v>0</v>
      </c>
      <c r="X120" s="85"/>
      <c r="Y120" s="86">
        <f t="shared" si="105"/>
        <v>0</v>
      </c>
      <c r="Z120" s="85"/>
      <c r="AA120" s="86">
        <f t="shared" si="106"/>
        <v>0</v>
      </c>
      <c r="AB120" s="189"/>
      <c r="AC120" s="86">
        <f t="shared" si="107"/>
        <v>0</v>
      </c>
      <c r="AD120" s="75">
        <f t="shared" si="95"/>
        <v>0</v>
      </c>
      <c r="AE120" s="87">
        <f t="shared" si="96"/>
        <v>0</v>
      </c>
      <c r="AF120" s="141"/>
    </row>
    <row r="121" spans="1:32" ht="12" customHeight="1" x14ac:dyDescent="0.3">
      <c r="A121" s="57" t="s">
        <v>208</v>
      </c>
      <c r="B121" s="175" t="s">
        <v>212</v>
      </c>
      <c r="C121" s="154">
        <v>115</v>
      </c>
      <c r="D121" s="160">
        <v>199.95</v>
      </c>
      <c r="E121" s="137"/>
      <c r="F121" s="51"/>
      <c r="G121" s="52">
        <f>C121*F121</f>
        <v>0</v>
      </c>
      <c r="H121" s="51"/>
      <c r="I121" s="52">
        <f>C121*H121</f>
        <v>0</v>
      </c>
      <c r="J121" s="51"/>
      <c r="K121" s="282">
        <f>C121*J121</f>
        <v>0</v>
      </c>
      <c r="L121" s="51"/>
      <c r="M121" s="52">
        <f>C121*L121</f>
        <v>0</v>
      </c>
      <c r="N121" s="51"/>
      <c r="O121" s="52">
        <f>C121*N121</f>
        <v>0</v>
      </c>
      <c r="P121" s="51"/>
      <c r="Q121" s="52">
        <f>C121*P121</f>
        <v>0</v>
      </c>
      <c r="R121" s="51"/>
      <c r="S121" s="52">
        <f>C121*R121</f>
        <v>0</v>
      </c>
      <c r="T121" s="51"/>
      <c r="U121" s="52">
        <f>C121*T121</f>
        <v>0</v>
      </c>
      <c r="V121" s="51"/>
      <c r="W121" s="52">
        <f>C121*V121</f>
        <v>0</v>
      </c>
      <c r="X121" s="51"/>
      <c r="Y121" s="282">
        <f>C121*X121</f>
        <v>0</v>
      </c>
      <c r="Z121" s="51"/>
      <c r="AA121" s="52">
        <f>C121*Z121</f>
        <v>0</v>
      </c>
      <c r="AB121" s="178"/>
      <c r="AC121" s="86">
        <f>AB121*C121</f>
        <v>0</v>
      </c>
      <c r="AD121" s="53">
        <f t="shared" si="95"/>
        <v>0</v>
      </c>
      <c r="AE121" s="56">
        <f t="shared" si="96"/>
        <v>0</v>
      </c>
      <c r="AF121" s="46"/>
    </row>
    <row r="122" spans="1:32" ht="12" customHeight="1" x14ac:dyDescent="0.3">
      <c r="A122" s="57" t="s">
        <v>208</v>
      </c>
      <c r="B122" s="175" t="s">
        <v>213</v>
      </c>
      <c r="C122" s="153">
        <v>115</v>
      </c>
      <c r="D122" s="159">
        <v>199.95</v>
      </c>
      <c r="E122" s="137"/>
      <c r="F122" s="51"/>
      <c r="G122" s="52">
        <f t="shared" ref="G122:G136" si="109">C122*F122</f>
        <v>0</v>
      </c>
      <c r="H122" s="51"/>
      <c r="I122" s="86">
        <f t="shared" ref="I122:I136" si="110">C122*H122</f>
        <v>0</v>
      </c>
      <c r="J122" s="51"/>
      <c r="K122" s="86">
        <f t="shared" ref="K122:K136" si="111">C122*J122</f>
        <v>0</v>
      </c>
      <c r="L122" s="51"/>
      <c r="M122" s="86">
        <f t="shared" ref="M122:M136" si="112">C122*L122</f>
        <v>0</v>
      </c>
      <c r="N122" s="51"/>
      <c r="O122" s="86">
        <f t="shared" ref="O122:O136" si="113">C122*N122</f>
        <v>0</v>
      </c>
      <c r="P122" s="51"/>
      <c r="Q122" s="86">
        <f t="shared" ref="Q122:Q136" si="114">C122*P122</f>
        <v>0</v>
      </c>
      <c r="R122" s="51"/>
      <c r="S122" s="86">
        <f t="shared" ref="S122:S136" si="115">C122*R122</f>
        <v>0</v>
      </c>
      <c r="T122" s="51"/>
      <c r="U122" s="86">
        <f t="shared" ref="U122:U136" si="116">C122*T122</f>
        <v>0</v>
      </c>
      <c r="V122" s="51"/>
      <c r="W122" s="86">
        <f t="shared" ref="W122:W136" si="117">C122*V122</f>
        <v>0</v>
      </c>
      <c r="X122" s="51"/>
      <c r="Y122" s="86">
        <f t="shared" ref="Y122:Y136" si="118">C122*X122</f>
        <v>0</v>
      </c>
      <c r="Z122" s="51"/>
      <c r="AA122" s="86">
        <f t="shared" ref="AA122:AA136" si="119">C122*Z122</f>
        <v>0</v>
      </c>
      <c r="AB122" s="178"/>
      <c r="AC122" s="86">
        <f t="shared" ref="AC122:AC136" si="120">AB122*C122</f>
        <v>0</v>
      </c>
      <c r="AD122" s="53">
        <f t="shared" si="95"/>
        <v>0</v>
      </c>
      <c r="AE122" s="56">
        <f t="shared" si="96"/>
        <v>0</v>
      </c>
      <c r="AF122" s="46"/>
    </row>
    <row r="123" spans="1:32" ht="12" customHeight="1" x14ac:dyDescent="0.3">
      <c r="A123" s="57" t="s">
        <v>208</v>
      </c>
      <c r="B123" s="175" t="s">
        <v>214</v>
      </c>
      <c r="C123" s="153">
        <v>115</v>
      </c>
      <c r="D123" s="159">
        <v>199.95</v>
      </c>
      <c r="E123" s="137"/>
      <c r="F123" s="51"/>
      <c r="G123" s="52">
        <f t="shared" si="109"/>
        <v>0</v>
      </c>
      <c r="H123" s="51"/>
      <c r="I123" s="86">
        <f t="shared" si="110"/>
        <v>0</v>
      </c>
      <c r="J123" s="51"/>
      <c r="K123" s="86">
        <f t="shared" si="111"/>
        <v>0</v>
      </c>
      <c r="L123" s="51"/>
      <c r="M123" s="86">
        <f t="shared" si="112"/>
        <v>0</v>
      </c>
      <c r="N123" s="51"/>
      <c r="O123" s="86">
        <f t="shared" si="113"/>
        <v>0</v>
      </c>
      <c r="P123" s="51"/>
      <c r="Q123" s="86">
        <f t="shared" si="114"/>
        <v>0</v>
      </c>
      <c r="R123" s="51"/>
      <c r="S123" s="86">
        <f t="shared" si="115"/>
        <v>0</v>
      </c>
      <c r="T123" s="51"/>
      <c r="U123" s="86">
        <f t="shared" si="116"/>
        <v>0</v>
      </c>
      <c r="V123" s="51"/>
      <c r="W123" s="86">
        <f t="shared" si="117"/>
        <v>0</v>
      </c>
      <c r="X123" s="51"/>
      <c r="Y123" s="86">
        <f t="shared" si="118"/>
        <v>0</v>
      </c>
      <c r="Z123" s="51"/>
      <c r="AA123" s="86">
        <f t="shared" si="119"/>
        <v>0</v>
      </c>
      <c r="AB123" s="178"/>
      <c r="AC123" s="86">
        <f t="shared" si="120"/>
        <v>0</v>
      </c>
      <c r="AD123" s="53">
        <f t="shared" si="95"/>
        <v>0</v>
      </c>
      <c r="AE123" s="56">
        <f t="shared" si="96"/>
        <v>0</v>
      </c>
      <c r="AF123" s="46"/>
    </row>
    <row r="124" spans="1:32" ht="12" customHeight="1" x14ac:dyDescent="0.3">
      <c r="A124" s="57" t="s">
        <v>208</v>
      </c>
      <c r="B124" s="175" t="s">
        <v>215</v>
      </c>
      <c r="C124" s="153">
        <v>115</v>
      </c>
      <c r="D124" s="159">
        <v>199.95</v>
      </c>
      <c r="E124" s="137"/>
      <c r="F124" s="51"/>
      <c r="G124" s="52">
        <f t="shared" si="109"/>
        <v>0</v>
      </c>
      <c r="H124" s="51"/>
      <c r="I124" s="86">
        <f t="shared" si="110"/>
        <v>0</v>
      </c>
      <c r="J124" s="51"/>
      <c r="K124" s="86">
        <f t="shared" si="111"/>
        <v>0</v>
      </c>
      <c r="L124" s="51"/>
      <c r="M124" s="86">
        <f t="shared" si="112"/>
        <v>0</v>
      </c>
      <c r="N124" s="51"/>
      <c r="O124" s="86">
        <f t="shared" si="113"/>
        <v>0</v>
      </c>
      <c r="P124" s="51"/>
      <c r="Q124" s="86">
        <f t="shared" si="114"/>
        <v>0</v>
      </c>
      <c r="R124" s="51"/>
      <c r="S124" s="86">
        <f t="shared" si="115"/>
        <v>0</v>
      </c>
      <c r="T124" s="51"/>
      <c r="U124" s="86">
        <f t="shared" si="116"/>
        <v>0</v>
      </c>
      <c r="V124" s="51"/>
      <c r="W124" s="86">
        <f t="shared" si="117"/>
        <v>0</v>
      </c>
      <c r="X124" s="51"/>
      <c r="Y124" s="86">
        <f t="shared" si="118"/>
        <v>0</v>
      </c>
      <c r="Z124" s="51"/>
      <c r="AA124" s="86">
        <f t="shared" si="119"/>
        <v>0</v>
      </c>
      <c r="AB124" s="178"/>
      <c r="AC124" s="86">
        <f t="shared" si="120"/>
        <v>0</v>
      </c>
      <c r="AD124" s="53">
        <f t="shared" si="95"/>
        <v>0</v>
      </c>
      <c r="AE124" s="56">
        <f t="shared" si="96"/>
        <v>0</v>
      </c>
      <c r="AF124" s="46"/>
    </row>
    <row r="125" spans="1:32" ht="12" customHeight="1" x14ac:dyDescent="0.3">
      <c r="A125" s="57" t="s">
        <v>208</v>
      </c>
      <c r="B125" s="175" t="s">
        <v>216</v>
      </c>
      <c r="C125" s="153">
        <v>115</v>
      </c>
      <c r="D125" s="159">
        <v>199.95</v>
      </c>
      <c r="E125" s="137"/>
      <c r="F125" s="51"/>
      <c r="G125" s="52">
        <f t="shared" si="109"/>
        <v>0</v>
      </c>
      <c r="H125" s="51"/>
      <c r="I125" s="86">
        <f t="shared" si="110"/>
        <v>0</v>
      </c>
      <c r="J125" s="51"/>
      <c r="K125" s="86">
        <f t="shared" si="111"/>
        <v>0</v>
      </c>
      <c r="L125" s="51"/>
      <c r="M125" s="86">
        <f t="shared" si="112"/>
        <v>0</v>
      </c>
      <c r="N125" s="51"/>
      <c r="O125" s="86">
        <f t="shared" si="113"/>
        <v>0</v>
      </c>
      <c r="P125" s="51"/>
      <c r="Q125" s="86">
        <f t="shared" si="114"/>
        <v>0</v>
      </c>
      <c r="R125" s="51"/>
      <c r="S125" s="86">
        <f t="shared" si="115"/>
        <v>0</v>
      </c>
      <c r="T125" s="51"/>
      <c r="U125" s="86">
        <f t="shared" si="116"/>
        <v>0</v>
      </c>
      <c r="V125" s="51"/>
      <c r="W125" s="86">
        <f t="shared" si="117"/>
        <v>0</v>
      </c>
      <c r="X125" s="51"/>
      <c r="Y125" s="86">
        <f t="shared" si="118"/>
        <v>0</v>
      </c>
      <c r="Z125" s="51"/>
      <c r="AA125" s="86">
        <f t="shared" si="119"/>
        <v>0</v>
      </c>
      <c r="AB125" s="178"/>
      <c r="AC125" s="86">
        <f t="shared" si="120"/>
        <v>0</v>
      </c>
      <c r="AD125" s="53">
        <f t="shared" si="95"/>
        <v>0</v>
      </c>
      <c r="AE125" s="56">
        <f t="shared" si="96"/>
        <v>0</v>
      </c>
      <c r="AF125" s="46"/>
    </row>
    <row r="126" spans="1:32" ht="12" customHeight="1" x14ac:dyDescent="0.3">
      <c r="A126" s="57" t="s">
        <v>208</v>
      </c>
      <c r="B126" s="175" t="s">
        <v>217</v>
      </c>
      <c r="C126" s="153">
        <v>115</v>
      </c>
      <c r="D126" s="159">
        <v>199.95</v>
      </c>
      <c r="E126" s="137"/>
      <c r="F126" s="51"/>
      <c r="G126" s="52">
        <f t="shared" si="109"/>
        <v>0</v>
      </c>
      <c r="H126" s="51"/>
      <c r="I126" s="86">
        <f t="shared" si="110"/>
        <v>0</v>
      </c>
      <c r="J126" s="51"/>
      <c r="K126" s="86">
        <f t="shared" si="111"/>
        <v>0</v>
      </c>
      <c r="L126" s="51"/>
      <c r="M126" s="86">
        <f t="shared" si="112"/>
        <v>0</v>
      </c>
      <c r="N126" s="51"/>
      <c r="O126" s="86">
        <f t="shared" si="113"/>
        <v>0</v>
      </c>
      <c r="P126" s="51"/>
      <c r="Q126" s="86">
        <f t="shared" si="114"/>
        <v>0</v>
      </c>
      <c r="R126" s="51"/>
      <c r="S126" s="86">
        <f t="shared" si="115"/>
        <v>0</v>
      </c>
      <c r="T126" s="51"/>
      <c r="U126" s="86">
        <f t="shared" si="116"/>
        <v>0</v>
      </c>
      <c r="V126" s="51"/>
      <c r="W126" s="86">
        <f t="shared" si="117"/>
        <v>0</v>
      </c>
      <c r="X126" s="51"/>
      <c r="Y126" s="86">
        <f t="shared" si="118"/>
        <v>0</v>
      </c>
      <c r="Z126" s="51"/>
      <c r="AA126" s="86">
        <f t="shared" si="119"/>
        <v>0</v>
      </c>
      <c r="AB126" s="178"/>
      <c r="AC126" s="86">
        <f t="shared" si="120"/>
        <v>0</v>
      </c>
      <c r="AD126" s="53">
        <f t="shared" si="95"/>
        <v>0</v>
      </c>
      <c r="AE126" s="56">
        <f t="shared" si="96"/>
        <v>0</v>
      </c>
      <c r="AF126" s="46"/>
    </row>
    <row r="127" spans="1:32" ht="12" customHeight="1" x14ac:dyDescent="0.3">
      <c r="A127" s="272" t="s">
        <v>209</v>
      </c>
      <c r="B127" s="175" t="s">
        <v>270</v>
      </c>
      <c r="C127" s="154">
        <v>115</v>
      </c>
      <c r="D127" s="160">
        <v>199.95</v>
      </c>
      <c r="E127" s="137"/>
      <c r="F127" s="51"/>
      <c r="G127" s="52">
        <f t="shared" si="109"/>
        <v>0</v>
      </c>
      <c r="H127" s="51"/>
      <c r="I127" s="86">
        <f t="shared" si="110"/>
        <v>0</v>
      </c>
      <c r="J127" s="51"/>
      <c r="K127" s="86">
        <f t="shared" si="111"/>
        <v>0</v>
      </c>
      <c r="L127" s="51"/>
      <c r="M127" s="86">
        <f t="shared" si="112"/>
        <v>0</v>
      </c>
      <c r="N127" s="51"/>
      <c r="O127" s="86">
        <f t="shared" si="113"/>
        <v>0</v>
      </c>
      <c r="P127" s="51"/>
      <c r="Q127" s="86">
        <f t="shared" si="114"/>
        <v>0</v>
      </c>
      <c r="R127" s="51"/>
      <c r="S127" s="86">
        <f t="shared" si="115"/>
        <v>0</v>
      </c>
      <c r="T127" s="51"/>
      <c r="U127" s="86">
        <f t="shared" si="116"/>
        <v>0</v>
      </c>
      <c r="V127" s="51"/>
      <c r="W127" s="86">
        <f t="shared" si="117"/>
        <v>0</v>
      </c>
      <c r="X127" s="51"/>
      <c r="Y127" s="86">
        <f t="shared" si="118"/>
        <v>0</v>
      </c>
      <c r="Z127" s="51"/>
      <c r="AA127" s="86">
        <f t="shared" si="119"/>
        <v>0</v>
      </c>
      <c r="AB127" s="273"/>
      <c r="AC127" s="86">
        <f t="shared" si="120"/>
        <v>0</v>
      </c>
      <c r="AD127" s="263">
        <f t="shared" si="95"/>
        <v>0</v>
      </c>
      <c r="AE127" s="56">
        <f t="shared" si="96"/>
        <v>0</v>
      </c>
      <c r="AF127" s="46"/>
    </row>
    <row r="128" spans="1:32" ht="12" customHeight="1" x14ac:dyDescent="0.3">
      <c r="A128" s="272" t="s">
        <v>209</v>
      </c>
      <c r="B128" s="175" t="s">
        <v>271</v>
      </c>
      <c r="C128" s="153">
        <v>115</v>
      </c>
      <c r="D128" s="159">
        <v>199.95</v>
      </c>
      <c r="E128" s="137"/>
      <c r="F128" s="51"/>
      <c r="G128" s="52">
        <f t="shared" si="109"/>
        <v>0</v>
      </c>
      <c r="H128" s="51"/>
      <c r="I128" s="86">
        <f t="shared" si="110"/>
        <v>0</v>
      </c>
      <c r="J128" s="51"/>
      <c r="K128" s="86">
        <f t="shared" si="111"/>
        <v>0</v>
      </c>
      <c r="L128" s="51"/>
      <c r="M128" s="86">
        <f t="shared" si="112"/>
        <v>0</v>
      </c>
      <c r="N128" s="51"/>
      <c r="O128" s="86">
        <f t="shared" si="113"/>
        <v>0</v>
      </c>
      <c r="P128" s="51"/>
      <c r="Q128" s="86">
        <f t="shared" si="114"/>
        <v>0</v>
      </c>
      <c r="R128" s="51"/>
      <c r="S128" s="86">
        <f t="shared" si="115"/>
        <v>0</v>
      </c>
      <c r="T128" s="51"/>
      <c r="U128" s="86">
        <f t="shared" si="116"/>
        <v>0</v>
      </c>
      <c r="V128" s="51"/>
      <c r="W128" s="86">
        <f t="shared" si="117"/>
        <v>0</v>
      </c>
      <c r="X128" s="51"/>
      <c r="Y128" s="86">
        <f t="shared" si="118"/>
        <v>0</v>
      </c>
      <c r="Z128" s="51"/>
      <c r="AA128" s="86">
        <f t="shared" si="119"/>
        <v>0</v>
      </c>
      <c r="AB128" s="273"/>
      <c r="AC128" s="86">
        <f t="shared" si="120"/>
        <v>0</v>
      </c>
      <c r="AD128" s="263">
        <f t="shared" si="95"/>
        <v>0</v>
      </c>
      <c r="AE128" s="56">
        <f t="shared" si="96"/>
        <v>0</v>
      </c>
      <c r="AF128" s="46"/>
    </row>
    <row r="129" spans="1:33" ht="12" customHeight="1" x14ac:dyDescent="0.3">
      <c r="A129" s="272" t="s">
        <v>209</v>
      </c>
      <c r="B129" s="175" t="s">
        <v>272</v>
      </c>
      <c r="C129" s="153">
        <v>115</v>
      </c>
      <c r="D129" s="159">
        <v>199.95</v>
      </c>
      <c r="E129" s="137"/>
      <c r="F129" s="51"/>
      <c r="G129" s="52">
        <f t="shared" si="109"/>
        <v>0</v>
      </c>
      <c r="H129" s="51"/>
      <c r="I129" s="86">
        <f t="shared" si="110"/>
        <v>0</v>
      </c>
      <c r="J129" s="51"/>
      <c r="K129" s="86">
        <f t="shared" si="111"/>
        <v>0</v>
      </c>
      <c r="L129" s="51"/>
      <c r="M129" s="86">
        <f t="shared" si="112"/>
        <v>0</v>
      </c>
      <c r="N129" s="51"/>
      <c r="O129" s="86">
        <f t="shared" si="113"/>
        <v>0</v>
      </c>
      <c r="P129" s="51"/>
      <c r="Q129" s="86">
        <f t="shared" si="114"/>
        <v>0</v>
      </c>
      <c r="R129" s="51"/>
      <c r="S129" s="86">
        <f t="shared" si="115"/>
        <v>0</v>
      </c>
      <c r="T129" s="51"/>
      <c r="U129" s="86">
        <f t="shared" si="116"/>
        <v>0</v>
      </c>
      <c r="V129" s="51"/>
      <c r="W129" s="86">
        <f t="shared" si="117"/>
        <v>0</v>
      </c>
      <c r="X129" s="51"/>
      <c r="Y129" s="86">
        <f t="shared" si="118"/>
        <v>0</v>
      </c>
      <c r="Z129" s="51"/>
      <c r="AA129" s="86">
        <f t="shared" si="119"/>
        <v>0</v>
      </c>
      <c r="AB129" s="273"/>
      <c r="AC129" s="86">
        <f t="shared" si="120"/>
        <v>0</v>
      </c>
      <c r="AD129" s="263">
        <f t="shared" si="95"/>
        <v>0</v>
      </c>
      <c r="AE129" s="56">
        <f t="shared" si="96"/>
        <v>0</v>
      </c>
      <c r="AF129" s="46"/>
    </row>
    <row r="130" spans="1:33" ht="12" customHeight="1" x14ac:dyDescent="0.3">
      <c r="A130" s="272" t="s">
        <v>209</v>
      </c>
      <c r="B130" s="175" t="s">
        <v>273</v>
      </c>
      <c r="C130" s="153">
        <v>115</v>
      </c>
      <c r="D130" s="159">
        <v>199.95</v>
      </c>
      <c r="E130" s="137"/>
      <c r="F130" s="51"/>
      <c r="G130" s="52">
        <f t="shared" si="109"/>
        <v>0</v>
      </c>
      <c r="H130" s="51"/>
      <c r="I130" s="86">
        <f t="shared" si="110"/>
        <v>0</v>
      </c>
      <c r="J130" s="51"/>
      <c r="K130" s="86">
        <f t="shared" si="111"/>
        <v>0</v>
      </c>
      <c r="L130" s="51"/>
      <c r="M130" s="86">
        <f t="shared" si="112"/>
        <v>0</v>
      </c>
      <c r="N130" s="51"/>
      <c r="O130" s="86">
        <f t="shared" si="113"/>
        <v>0</v>
      </c>
      <c r="P130" s="51"/>
      <c r="Q130" s="86">
        <f t="shared" si="114"/>
        <v>0</v>
      </c>
      <c r="R130" s="51"/>
      <c r="S130" s="86">
        <f t="shared" si="115"/>
        <v>0</v>
      </c>
      <c r="T130" s="51"/>
      <c r="U130" s="86">
        <f t="shared" si="116"/>
        <v>0</v>
      </c>
      <c r="V130" s="51"/>
      <c r="W130" s="86">
        <f t="shared" si="117"/>
        <v>0</v>
      </c>
      <c r="X130" s="51"/>
      <c r="Y130" s="86">
        <f t="shared" si="118"/>
        <v>0</v>
      </c>
      <c r="Z130" s="51"/>
      <c r="AA130" s="86">
        <f t="shared" si="119"/>
        <v>0</v>
      </c>
      <c r="AB130" s="273"/>
      <c r="AC130" s="86">
        <f t="shared" si="120"/>
        <v>0</v>
      </c>
      <c r="AD130" s="263">
        <f t="shared" si="95"/>
        <v>0</v>
      </c>
      <c r="AE130" s="56">
        <f t="shared" si="96"/>
        <v>0</v>
      </c>
      <c r="AF130" s="46"/>
    </row>
    <row r="131" spans="1:33" ht="12" customHeight="1" x14ac:dyDescent="0.3">
      <c r="A131" s="272" t="s">
        <v>209</v>
      </c>
      <c r="B131" s="175" t="s">
        <v>274</v>
      </c>
      <c r="C131" s="153">
        <v>115</v>
      </c>
      <c r="D131" s="159">
        <v>199.95</v>
      </c>
      <c r="E131" s="137"/>
      <c r="F131" s="51"/>
      <c r="G131" s="52">
        <f t="shared" si="109"/>
        <v>0</v>
      </c>
      <c r="H131" s="51"/>
      <c r="I131" s="86">
        <f t="shared" si="110"/>
        <v>0</v>
      </c>
      <c r="J131" s="51"/>
      <c r="K131" s="86">
        <f t="shared" si="111"/>
        <v>0</v>
      </c>
      <c r="L131" s="51"/>
      <c r="M131" s="86">
        <f t="shared" si="112"/>
        <v>0</v>
      </c>
      <c r="N131" s="51"/>
      <c r="O131" s="86">
        <f t="shared" si="113"/>
        <v>0</v>
      </c>
      <c r="P131" s="51"/>
      <c r="Q131" s="86">
        <f t="shared" si="114"/>
        <v>0</v>
      </c>
      <c r="R131" s="51"/>
      <c r="S131" s="86">
        <f t="shared" si="115"/>
        <v>0</v>
      </c>
      <c r="T131" s="51"/>
      <c r="U131" s="86">
        <f t="shared" si="116"/>
        <v>0</v>
      </c>
      <c r="V131" s="51"/>
      <c r="W131" s="86">
        <f t="shared" si="117"/>
        <v>0</v>
      </c>
      <c r="X131" s="51"/>
      <c r="Y131" s="86">
        <f t="shared" si="118"/>
        <v>0</v>
      </c>
      <c r="Z131" s="51"/>
      <c r="AA131" s="86">
        <f t="shared" si="119"/>
        <v>0</v>
      </c>
      <c r="AB131" s="273"/>
      <c r="AC131" s="86">
        <f t="shared" si="120"/>
        <v>0</v>
      </c>
      <c r="AD131" s="263">
        <f t="shared" si="95"/>
        <v>0</v>
      </c>
      <c r="AE131" s="56">
        <f t="shared" si="96"/>
        <v>0</v>
      </c>
      <c r="AF131" s="46"/>
    </row>
    <row r="132" spans="1:33" ht="12" customHeight="1" x14ac:dyDescent="0.3">
      <c r="A132" s="272" t="s">
        <v>209</v>
      </c>
      <c r="B132" s="175" t="s">
        <v>275</v>
      </c>
      <c r="C132" s="153">
        <v>115</v>
      </c>
      <c r="D132" s="159">
        <v>199.95</v>
      </c>
      <c r="E132" s="137"/>
      <c r="F132" s="51"/>
      <c r="G132" s="52">
        <f t="shared" si="109"/>
        <v>0</v>
      </c>
      <c r="H132" s="51"/>
      <c r="I132" s="86">
        <f t="shared" si="110"/>
        <v>0</v>
      </c>
      <c r="J132" s="51"/>
      <c r="K132" s="86">
        <f t="shared" si="111"/>
        <v>0</v>
      </c>
      <c r="L132" s="51"/>
      <c r="M132" s="86">
        <f t="shared" si="112"/>
        <v>0</v>
      </c>
      <c r="N132" s="51"/>
      <c r="O132" s="86">
        <f t="shared" si="113"/>
        <v>0</v>
      </c>
      <c r="P132" s="51"/>
      <c r="Q132" s="86">
        <f t="shared" si="114"/>
        <v>0</v>
      </c>
      <c r="R132" s="51"/>
      <c r="S132" s="86">
        <f t="shared" si="115"/>
        <v>0</v>
      </c>
      <c r="T132" s="51"/>
      <c r="U132" s="86">
        <f t="shared" si="116"/>
        <v>0</v>
      </c>
      <c r="V132" s="51"/>
      <c r="W132" s="86">
        <f t="shared" si="117"/>
        <v>0</v>
      </c>
      <c r="X132" s="51"/>
      <c r="Y132" s="86">
        <f t="shared" si="118"/>
        <v>0</v>
      </c>
      <c r="Z132" s="51"/>
      <c r="AA132" s="86">
        <f t="shared" si="119"/>
        <v>0</v>
      </c>
      <c r="AB132" s="273"/>
      <c r="AC132" s="86">
        <f t="shared" si="120"/>
        <v>0</v>
      </c>
      <c r="AD132" s="263">
        <f t="shared" si="95"/>
        <v>0</v>
      </c>
      <c r="AE132" s="56">
        <f t="shared" si="96"/>
        <v>0</v>
      </c>
      <c r="AF132" s="46"/>
    </row>
    <row r="133" spans="1:33" ht="12" customHeight="1" x14ac:dyDescent="0.3">
      <c r="A133" s="333" t="s">
        <v>325</v>
      </c>
      <c r="B133" s="274" t="s">
        <v>224</v>
      </c>
      <c r="C133" s="154">
        <v>92</v>
      </c>
      <c r="D133" s="160">
        <v>159.94999999999999</v>
      </c>
      <c r="E133" s="137"/>
      <c r="F133" s="51"/>
      <c r="G133" s="52">
        <f t="shared" si="109"/>
        <v>0</v>
      </c>
      <c r="H133" s="51"/>
      <c r="I133" s="86">
        <f t="shared" si="110"/>
        <v>0</v>
      </c>
      <c r="J133" s="51"/>
      <c r="K133" s="86">
        <f t="shared" si="111"/>
        <v>0</v>
      </c>
      <c r="L133" s="51"/>
      <c r="M133" s="86">
        <f t="shared" si="112"/>
        <v>0</v>
      </c>
      <c r="N133" s="51"/>
      <c r="O133" s="86">
        <f t="shared" si="113"/>
        <v>0</v>
      </c>
      <c r="P133" s="51"/>
      <c r="Q133" s="86">
        <f t="shared" si="114"/>
        <v>0</v>
      </c>
      <c r="R133" s="51"/>
      <c r="S133" s="86">
        <f t="shared" si="115"/>
        <v>0</v>
      </c>
      <c r="T133" s="51"/>
      <c r="U133" s="86">
        <f t="shared" si="116"/>
        <v>0</v>
      </c>
      <c r="V133" s="51"/>
      <c r="W133" s="86">
        <f t="shared" si="117"/>
        <v>0</v>
      </c>
      <c r="X133" s="51"/>
      <c r="Y133" s="86">
        <f t="shared" si="118"/>
        <v>0</v>
      </c>
      <c r="Z133" s="51"/>
      <c r="AA133" s="86">
        <f t="shared" si="119"/>
        <v>0</v>
      </c>
      <c r="AB133" s="273"/>
      <c r="AC133" s="86">
        <f t="shared" si="120"/>
        <v>0</v>
      </c>
      <c r="AD133" s="263">
        <f t="shared" si="95"/>
        <v>0</v>
      </c>
      <c r="AE133" s="56">
        <f t="shared" si="96"/>
        <v>0</v>
      </c>
      <c r="AF133" s="61"/>
    </row>
    <row r="134" spans="1:33" ht="12" customHeight="1" x14ac:dyDescent="0.3">
      <c r="A134" s="333" t="s">
        <v>326</v>
      </c>
      <c r="B134" s="274" t="s">
        <v>225</v>
      </c>
      <c r="C134" s="154">
        <v>92</v>
      </c>
      <c r="D134" s="160">
        <v>159.94999999999999</v>
      </c>
      <c r="E134" s="137"/>
      <c r="F134" s="51"/>
      <c r="G134" s="52">
        <f t="shared" si="109"/>
        <v>0</v>
      </c>
      <c r="H134" s="51"/>
      <c r="I134" s="86">
        <f t="shared" si="110"/>
        <v>0</v>
      </c>
      <c r="J134" s="51"/>
      <c r="K134" s="86">
        <f t="shared" si="111"/>
        <v>0</v>
      </c>
      <c r="L134" s="51"/>
      <c r="M134" s="86">
        <f t="shared" si="112"/>
        <v>0</v>
      </c>
      <c r="N134" s="51"/>
      <c r="O134" s="86">
        <f t="shared" si="113"/>
        <v>0</v>
      </c>
      <c r="P134" s="51"/>
      <c r="Q134" s="86">
        <f t="shared" si="114"/>
        <v>0</v>
      </c>
      <c r="R134" s="51"/>
      <c r="S134" s="86">
        <f t="shared" si="115"/>
        <v>0</v>
      </c>
      <c r="T134" s="51"/>
      <c r="U134" s="86">
        <f t="shared" si="116"/>
        <v>0</v>
      </c>
      <c r="V134" s="51"/>
      <c r="W134" s="86">
        <f t="shared" si="117"/>
        <v>0</v>
      </c>
      <c r="X134" s="51"/>
      <c r="Y134" s="86">
        <f t="shared" si="118"/>
        <v>0</v>
      </c>
      <c r="Z134" s="51"/>
      <c r="AA134" s="86">
        <f t="shared" si="119"/>
        <v>0</v>
      </c>
      <c r="AB134" s="273"/>
      <c r="AC134" s="86">
        <f t="shared" si="120"/>
        <v>0</v>
      </c>
      <c r="AD134" s="263">
        <f t="shared" si="95"/>
        <v>0</v>
      </c>
      <c r="AE134" s="56">
        <f t="shared" si="96"/>
        <v>0</v>
      </c>
      <c r="AF134" s="46"/>
    </row>
    <row r="135" spans="1:33" ht="12" customHeight="1" x14ac:dyDescent="0.3">
      <c r="A135" s="333" t="s">
        <v>327</v>
      </c>
      <c r="B135" s="274" t="s">
        <v>226</v>
      </c>
      <c r="C135" s="154">
        <v>92</v>
      </c>
      <c r="D135" s="160">
        <v>159.94999999999999</v>
      </c>
      <c r="E135" s="137"/>
      <c r="F135" s="51"/>
      <c r="G135" s="52">
        <f t="shared" si="109"/>
        <v>0</v>
      </c>
      <c r="H135" s="51"/>
      <c r="I135" s="86">
        <f t="shared" si="110"/>
        <v>0</v>
      </c>
      <c r="J135" s="51"/>
      <c r="K135" s="86">
        <f t="shared" si="111"/>
        <v>0</v>
      </c>
      <c r="L135" s="51"/>
      <c r="M135" s="86">
        <f t="shared" si="112"/>
        <v>0</v>
      </c>
      <c r="N135" s="51"/>
      <c r="O135" s="86">
        <f t="shared" si="113"/>
        <v>0</v>
      </c>
      <c r="P135" s="51"/>
      <c r="Q135" s="86">
        <f t="shared" si="114"/>
        <v>0</v>
      </c>
      <c r="R135" s="51"/>
      <c r="S135" s="86">
        <f t="shared" si="115"/>
        <v>0</v>
      </c>
      <c r="T135" s="51"/>
      <c r="U135" s="86">
        <f t="shared" si="116"/>
        <v>0</v>
      </c>
      <c r="V135" s="51"/>
      <c r="W135" s="86">
        <f t="shared" si="117"/>
        <v>0</v>
      </c>
      <c r="X135" s="51"/>
      <c r="Y135" s="86">
        <f t="shared" si="118"/>
        <v>0</v>
      </c>
      <c r="Z135" s="51"/>
      <c r="AA135" s="86">
        <f t="shared" si="119"/>
        <v>0</v>
      </c>
      <c r="AB135" s="273"/>
      <c r="AC135" s="86">
        <f t="shared" si="120"/>
        <v>0</v>
      </c>
      <c r="AD135" s="263">
        <f t="shared" si="95"/>
        <v>0</v>
      </c>
      <c r="AE135" s="56">
        <f t="shared" si="96"/>
        <v>0</v>
      </c>
      <c r="AF135" s="142" t="s">
        <v>160</v>
      </c>
    </row>
    <row r="136" spans="1:33" ht="12" customHeight="1" x14ac:dyDescent="0.3">
      <c r="A136" s="333" t="s">
        <v>328</v>
      </c>
      <c r="B136" s="274" t="s">
        <v>227</v>
      </c>
      <c r="C136" s="154">
        <v>92</v>
      </c>
      <c r="D136" s="160">
        <v>159.94999999999999</v>
      </c>
      <c r="E136" s="137"/>
      <c r="F136" s="51"/>
      <c r="G136" s="52">
        <f t="shared" si="109"/>
        <v>0</v>
      </c>
      <c r="H136" s="51"/>
      <c r="I136" s="86">
        <f t="shared" si="110"/>
        <v>0</v>
      </c>
      <c r="J136" s="51"/>
      <c r="K136" s="86">
        <f t="shared" si="111"/>
        <v>0</v>
      </c>
      <c r="L136" s="270"/>
      <c r="M136" s="86">
        <f t="shared" si="112"/>
        <v>0</v>
      </c>
      <c r="N136" s="51"/>
      <c r="O136" s="86">
        <f t="shared" si="113"/>
        <v>0</v>
      </c>
      <c r="P136" s="270"/>
      <c r="Q136" s="86">
        <f t="shared" si="114"/>
        <v>0</v>
      </c>
      <c r="R136" s="270"/>
      <c r="S136" s="86">
        <f t="shared" si="115"/>
        <v>0</v>
      </c>
      <c r="T136" s="270"/>
      <c r="U136" s="86">
        <f t="shared" si="116"/>
        <v>0</v>
      </c>
      <c r="V136" s="51"/>
      <c r="W136" s="86">
        <f t="shared" si="117"/>
        <v>0</v>
      </c>
      <c r="X136" s="51"/>
      <c r="Y136" s="86">
        <f t="shared" si="118"/>
        <v>0</v>
      </c>
      <c r="Z136" s="51"/>
      <c r="AA136" s="86">
        <f t="shared" si="119"/>
        <v>0</v>
      </c>
      <c r="AB136" s="273"/>
      <c r="AC136" s="86">
        <f t="shared" si="120"/>
        <v>0</v>
      </c>
      <c r="AD136" s="263">
        <f t="shared" si="95"/>
        <v>0</v>
      </c>
      <c r="AE136" s="56">
        <f t="shared" si="96"/>
        <v>0</v>
      </c>
      <c r="AF136" s="141" t="s">
        <v>15</v>
      </c>
    </row>
    <row r="137" spans="1:33" ht="12" customHeight="1" thickBot="1" x14ac:dyDescent="0.35">
      <c r="A137" s="333" t="s">
        <v>329</v>
      </c>
      <c r="B137" s="274" t="s">
        <v>276</v>
      </c>
      <c r="C137" s="154">
        <v>92</v>
      </c>
      <c r="D137" s="160">
        <v>159.94999999999999</v>
      </c>
      <c r="E137" s="137"/>
      <c r="F137" s="51"/>
      <c r="G137" s="52">
        <f t="shared" ref="G137" si="121">C137*F137</f>
        <v>0</v>
      </c>
      <c r="H137" s="51"/>
      <c r="I137" s="86">
        <f t="shared" ref="I137" si="122">C137*H137</f>
        <v>0</v>
      </c>
      <c r="J137" s="51"/>
      <c r="K137" s="86">
        <f t="shared" ref="K137" si="123">C137*J137</f>
        <v>0</v>
      </c>
      <c r="L137" s="270"/>
      <c r="M137" s="86">
        <f t="shared" ref="M137" si="124">C137*L137</f>
        <v>0</v>
      </c>
      <c r="N137" s="51"/>
      <c r="O137" s="86">
        <f t="shared" ref="O137" si="125">C137*N137</f>
        <v>0</v>
      </c>
      <c r="P137" s="270"/>
      <c r="Q137" s="86">
        <f t="shared" ref="Q137" si="126">C137*P137</f>
        <v>0</v>
      </c>
      <c r="R137" s="270"/>
      <c r="S137" s="86">
        <f t="shared" ref="S137" si="127">C137*R137</f>
        <v>0</v>
      </c>
      <c r="T137" s="270"/>
      <c r="U137" s="86">
        <f t="shared" ref="U137" si="128">C137*T137</f>
        <v>0</v>
      </c>
      <c r="V137" s="51"/>
      <c r="W137" s="86">
        <f t="shared" ref="W137" si="129">C137*V137</f>
        <v>0</v>
      </c>
      <c r="X137" s="51"/>
      <c r="Y137" s="86">
        <f t="shared" ref="Y137" si="130">C137*X137</f>
        <v>0</v>
      </c>
      <c r="Z137" s="51"/>
      <c r="AA137" s="86">
        <f t="shared" ref="AA137" si="131">C137*Z137</f>
        <v>0</v>
      </c>
      <c r="AB137" s="273"/>
      <c r="AC137" s="86">
        <f t="shared" ref="AC137" si="132">AB137*C137</f>
        <v>0</v>
      </c>
      <c r="AD137" s="263">
        <f t="shared" ref="AD137" si="133">AE137*C137</f>
        <v>0</v>
      </c>
      <c r="AE137" s="56">
        <f t="shared" ref="AE137" si="134">SUM(F137,H137,J137,L137,N137,P137,R137,T137,V137,X137,Z137,AB137)</f>
        <v>0</v>
      </c>
      <c r="AF137" s="278"/>
    </row>
    <row r="138" spans="1:33" ht="12" customHeight="1" thickBot="1" x14ac:dyDescent="0.35">
      <c r="A138" s="72"/>
      <c r="B138" s="59"/>
      <c r="C138" s="66"/>
      <c r="D138" s="66"/>
      <c r="E138" s="67"/>
      <c r="F138" s="286"/>
      <c r="G138" s="69"/>
      <c r="H138" s="68"/>
      <c r="I138" s="69"/>
      <c r="J138" s="68"/>
      <c r="K138" s="69"/>
      <c r="L138" s="68"/>
      <c r="M138" s="69"/>
      <c r="N138" s="68"/>
      <c r="O138" s="69"/>
      <c r="P138" s="68"/>
      <c r="Q138" s="69"/>
      <c r="R138" s="68"/>
      <c r="S138" s="69"/>
      <c r="T138" s="68"/>
      <c r="U138" s="69"/>
      <c r="V138" s="68"/>
      <c r="W138" s="69"/>
      <c r="X138" s="68"/>
      <c r="Y138" s="288"/>
      <c r="Z138" s="68"/>
      <c r="AA138" s="69"/>
      <c r="AB138" s="191"/>
      <c r="AC138" s="70"/>
      <c r="AD138" s="73"/>
      <c r="AE138" s="71"/>
      <c r="AF138" s="279">
        <f>SUM(AE113:AE137)</f>
        <v>0</v>
      </c>
    </row>
    <row r="139" spans="1:33" s="59" customFormat="1" ht="13.5" thickBot="1" x14ac:dyDescent="0.35">
      <c r="A139" s="72"/>
      <c r="B139" s="98"/>
      <c r="C139" s="58"/>
      <c r="D139" s="58"/>
      <c r="F139" s="131" t="s">
        <v>144</v>
      </c>
      <c r="G139" s="283" t="s">
        <v>144</v>
      </c>
      <c r="H139" s="131" t="s">
        <v>145</v>
      </c>
      <c r="I139" s="131" t="s">
        <v>145</v>
      </c>
      <c r="J139" s="131" t="s">
        <v>146</v>
      </c>
      <c r="K139" s="131" t="s">
        <v>146</v>
      </c>
      <c r="L139" s="131" t="s">
        <v>147</v>
      </c>
      <c r="M139" s="131" t="s">
        <v>147</v>
      </c>
      <c r="N139" s="131" t="s">
        <v>148</v>
      </c>
      <c r="O139" s="131" t="s">
        <v>148</v>
      </c>
      <c r="P139" s="131" t="s">
        <v>149</v>
      </c>
      <c r="Q139" s="131" t="s">
        <v>149</v>
      </c>
      <c r="R139" s="131" t="s">
        <v>150</v>
      </c>
      <c r="S139" s="131" t="s">
        <v>150</v>
      </c>
      <c r="T139" s="131" t="s">
        <v>151</v>
      </c>
      <c r="U139" s="131" t="s">
        <v>151</v>
      </c>
      <c r="V139" s="131" t="s">
        <v>152</v>
      </c>
      <c r="W139" s="131" t="s">
        <v>152</v>
      </c>
      <c r="X139" s="131" t="s">
        <v>153</v>
      </c>
      <c r="Y139" s="131" t="s">
        <v>153</v>
      </c>
      <c r="Z139" s="131" t="s">
        <v>154</v>
      </c>
      <c r="AA139" s="131" t="s">
        <v>154</v>
      </c>
      <c r="AB139" s="187" t="s">
        <v>155</v>
      </c>
      <c r="AC139" s="131" t="s">
        <v>155</v>
      </c>
      <c r="AD139" s="95"/>
      <c r="AE139" s="60"/>
      <c r="AF139" s="67"/>
    </row>
    <row r="140" spans="1:33" ht="14.25" customHeight="1" thickBot="1" x14ac:dyDescent="0.4">
      <c r="A140" s="354"/>
      <c r="B140" s="355"/>
      <c r="C140" s="356"/>
      <c r="D140" s="357"/>
      <c r="E140" s="140" t="s">
        <v>13</v>
      </c>
      <c r="F140" s="89" t="str">
        <f>IF($F$16="","",$F$16)</f>
        <v/>
      </c>
      <c r="G140" s="284"/>
      <c r="H140" s="89" t="str">
        <f>IF($H$16="","",$H$16)</f>
        <v/>
      </c>
      <c r="I140" s="89"/>
      <c r="J140" s="89" t="str">
        <f>IF($J$16="","",$J$16)</f>
        <v/>
      </c>
      <c r="K140" s="89"/>
      <c r="L140" s="89" t="str">
        <f>IF($L$16="","",$L$16)</f>
        <v/>
      </c>
      <c r="M140" s="89"/>
      <c r="N140" s="89" t="str">
        <f>IF($N$16="","",$N$16)</f>
        <v/>
      </c>
      <c r="O140" s="89"/>
      <c r="P140" s="89" t="str">
        <f>IF($P$16="","",$P$16)</f>
        <v/>
      </c>
      <c r="Q140" s="89"/>
      <c r="R140" s="89" t="str">
        <f>IF($R$16="","",$R$16)</f>
        <v/>
      </c>
      <c r="S140" s="89"/>
      <c r="T140" s="89" t="str">
        <f>IF($T$16="","",$T$16)</f>
        <v/>
      </c>
      <c r="U140" s="89"/>
      <c r="V140" s="89" t="str">
        <f>IF($V$16="","",$V$16)</f>
        <v/>
      </c>
      <c r="W140" s="89"/>
      <c r="X140" s="89" t="str">
        <f>IF($X$16="","",$X$16)</f>
        <v/>
      </c>
      <c r="Y140" s="89"/>
      <c r="Z140" s="89" t="str">
        <f>IF($Z$16="","",$Z$16)</f>
        <v/>
      </c>
      <c r="AA140" s="89"/>
      <c r="AB140" s="89" t="str">
        <f>IF($AB$16="","",$AB$16)</f>
        <v/>
      </c>
      <c r="AC140" s="89"/>
      <c r="AD140" s="95"/>
      <c r="AE140" s="59"/>
      <c r="AF140" s="46"/>
    </row>
    <row r="141" spans="1:33" ht="13.5" thickBot="1" x14ac:dyDescent="0.35">
      <c r="A141" s="156"/>
      <c r="B141" s="143" t="s">
        <v>70</v>
      </c>
      <c r="C141" s="217"/>
      <c r="D141" s="215"/>
      <c r="E141" s="215"/>
      <c r="F141" s="28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20"/>
      <c r="AF141" s="318"/>
      <c r="AG141" s="10"/>
    </row>
    <row r="142" spans="1:33" ht="13" customHeight="1" x14ac:dyDescent="0.3">
      <c r="A142" s="312" t="s">
        <v>333</v>
      </c>
      <c r="B142" s="171" t="s">
        <v>277</v>
      </c>
      <c r="C142" s="153">
        <v>115</v>
      </c>
      <c r="D142" s="159">
        <v>199.95</v>
      </c>
      <c r="E142" s="93"/>
      <c r="F142" s="85"/>
      <c r="G142" s="240">
        <f t="shared" ref="G142:G152" si="135">C142*F142</f>
        <v>0</v>
      </c>
      <c r="H142" s="85"/>
      <c r="I142" s="86">
        <f t="shared" ref="I142:I152" si="136">C142*H142</f>
        <v>0</v>
      </c>
      <c r="J142" s="85"/>
      <c r="K142" s="86">
        <f t="shared" ref="K142:K152" si="137">C142*J142</f>
        <v>0</v>
      </c>
      <c r="L142" s="104"/>
      <c r="M142" s="209">
        <f>L142*C142</f>
        <v>0</v>
      </c>
      <c r="N142" s="104"/>
      <c r="O142" s="82">
        <f t="shared" ref="O142:O190" si="138">C142*N142</f>
        <v>0</v>
      </c>
      <c r="P142" s="104"/>
      <c r="Q142" s="82">
        <f t="shared" ref="Q142:Q152" si="139">C142*P142</f>
        <v>0</v>
      </c>
      <c r="R142" s="104"/>
      <c r="S142" s="82">
        <f t="shared" ref="S142:S152" si="140">C142*R142</f>
        <v>0</v>
      </c>
      <c r="T142" s="104"/>
      <c r="U142" s="82">
        <f t="shared" ref="U142:U152" si="141">C142*T142</f>
        <v>0</v>
      </c>
      <c r="V142" s="104"/>
      <c r="W142" s="82">
        <f t="shared" ref="W142:W152" si="142">C142*V142</f>
        <v>0</v>
      </c>
      <c r="X142" s="104"/>
      <c r="Y142" s="82">
        <f t="shared" ref="Y142:Y152" si="143">C142*X142</f>
        <v>0</v>
      </c>
      <c r="Z142" s="104"/>
      <c r="AA142" s="82">
        <f t="shared" ref="AA142:AA152" si="144">C142*Z142</f>
        <v>0</v>
      </c>
      <c r="AB142" s="188"/>
      <c r="AC142" s="86">
        <f t="shared" ref="AC142:AC186" si="145">AB142*C142</f>
        <v>0</v>
      </c>
      <c r="AD142" s="75">
        <f t="shared" ref="AD142:AD146" si="146">AE142*C142</f>
        <v>0</v>
      </c>
      <c r="AE142" s="87">
        <f t="shared" ref="AE142:AE152" si="147">SUM(F142,H142,J142,L142,N142,P142,R142,T142,V142,X142,Z142,AB142)</f>
        <v>0</v>
      </c>
    </row>
    <row r="143" spans="1:33" ht="13" customHeight="1" x14ac:dyDescent="0.3">
      <c r="A143" s="312" t="s">
        <v>334</v>
      </c>
      <c r="B143" s="171" t="s">
        <v>278</v>
      </c>
      <c r="C143" s="153">
        <v>115</v>
      </c>
      <c r="D143" s="159">
        <v>199.95</v>
      </c>
      <c r="E143" s="93"/>
      <c r="F143" s="85"/>
      <c r="G143" s="240">
        <f t="shared" ref="G143:G146" si="148">C143*F143</f>
        <v>0</v>
      </c>
      <c r="H143" s="85"/>
      <c r="I143" s="86">
        <f t="shared" ref="I143:I146" si="149">C143*H143</f>
        <v>0</v>
      </c>
      <c r="J143" s="85"/>
      <c r="K143" s="86">
        <f t="shared" ref="K143:K146" si="150">C143*J143</f>
        <v>0</v>
      </c>
      <c r="L143" s="104"/>
      <c r="M143" s="209">
        <f t="shared" ref="M143:M146" si="151">L143*C143</f>
        <v>0</v>
      </c>
      <c r="N143" s="104"/>
      <c r="O143" s="82">
        <f t="shared" ref="O143:O146" si="152">C143*N143</f>
        <v>0</v>
      </c>
      <c r="P143" s="104"/>
      <c r="Q143" s="82">
        <f t="shared" ref="Q143:Q146" si="153">C143*P143</f>
        <v>0</v>
      </c>
      <c r="R143" s="104"/>
      <c r="S143" s="82">
        <f t="shared" ref="S143:S146" si="154">C143*R143</f>
        <v>0</v>
      </c>
      <c r="T143" s="104"/>
      <c r="U143" s="82">
        <f t="shared" ref="U143:U146" si="155">C143*T143</f>
        <v>0</v>
      </c>
      <c r="V143" s="104"/>
      <c r="W143" s="82">
        <f t="shared" ref="W143:W146" si="156">C143*V143</f>
        <v>0</v>
      </c>
      <c r="X143" s="104"/>
      <c r="Y143" s="82">
        <f t="shared" ref="Y143:Y146" si="157">C143*X143</f>
        <v>0</v>
      </c>
      <c r="Z143" s="104"/>
      <c r="AA143" s="82">
        <f t="shared" ref="AA143:AA146" si="158">C143*Z143</f>
        <v>0</v>
      </c>
      <c r="AB143" s="188"/>
      <c r="AC143" s="86">
        <f t="shared" ref="AC143:AC146" si="159">AB143*C143</f>
        <v>0</v>
      </c>
      <c r="AD143" s="75">
        <f t="shared" si="146"/>
        <v>0</v>
      </c>
      <c r="AE143" s="87">
        <f t="shared" ref="AE143:AE146" si="160">SUM(F143,H143,J143,L143,N143,P143,R143,T143,V143,X143,Z143,AB143)</f>
        <v>0</v>
      </c>
    </row>
    <row r="144" spans="1:33" ht="13" customHeight="1" x14ac:dyDescent="0.3">
      <c r="A144" s="312" t="s">
        <v>335</v>
      </c>
      <c r="B144" s="171" t="s">
        <v>279</v>
      </c>
      <c r="C144" s="153">
        <v>115</v>
      </c>
      <c r="D144" s="159">
        <v>199.95</v>
      </c>
      <c r="E144" s="93"/>
      <c r="F144" s="85"/>
      <c r="G144" s="240">
        <f t="shared" si="148"/>
        <v>0</v>
      </c>
      <c r="H144" s="85"/>
      <c r="I144" s="86">
        <f t="shared" si="149"/>
        <v>0</v>
      </c>
      <c r="J144" s="85"/>
      <c r="K144" s="86">
        <f t="shared" si="150"/>
        <v>0</v>
      </c>
      <c r="L144" s="104"/>
      <c r="M144" s="209">
        <f t="shared" si="151"/>
        <v>0</v>
      </c>
      <c r="N144" s="104"/>
      <c r="O144" s="82">
        <f t="shared" si="152"/>
        <v>0</v>
      </c>
      <c r="P144" s="104"/>
      <c r="Q144" s="82">
        <f t="shared" si="153"/>
        <v>0</v>
      </c>
      <c r="R144" s="104"/>
      <c r="S144" s="82">
        <f t="shared" si="154"/>
        <v>0</v>
      </c>
      <c r="T144" s="104"/>
      <c r="U144" s="82">
        <f t="shared" si="155"/>
        <v>0</v>
      </c>
      <c r="V144" s="104"/>
      <c r="W144" s="82">
        <f t="shared" si="156"/>
        <v>0</v>
      </c>
      <c r="X144" s="104"/>
      <c r="Y144" s="82">
        <f t="shared" si="157"/>
        <v>0</v>
      </c>
      <c r="Z144" s="104"/>
      <c r="AA144" s="82">
        <f t="shared" si="158"/>
        <v>0</v>
      </c>
      <c r="AB144" s="188"/>
      <c r="AC144" s="86">
        <f t="shared" si="159"/>
        <v>0</v>
      </c>
      <c r="AD144" s="75">
        <f t="shared" si="146"/>
        <v>0</v>
      </c>
      <c r="AE144" s="87">
        <f t="shared" si="160"/>
        <v>0</v>
      </c>
    </row>
    <row r="145" spans="1:36" ht="13" customHeight="1" x14ac:dyDescent="0.3">
      <c r="A145" s="312" t="s">
        <v>336</v>
      </c>
      <c r="B145" s="171" t="s">
        <v>280</v>
      </c>
      <c r="C145" s="153">
        <v>115</v>
      </c>
      <c r="D145" s="159">
        <v>199.95</v>
      </c>
      <c r="E145" s="93"/>
      <c r="F145" s="85"/>
      <c r="G145" s="240">
        <f t="shared" si="148"/>
        <v>0</v>
      </c>
      <c r="H145" s="85"/>
      <c r="I145" s="86">
        <f t="shared" si="149"/>
        <v>0</v>
      </c>
      <c r="J145" s="85"/>
      <c r="K145" s="86">
        <f t="shared" si="150"/>
        <v>0</v>
      </c>
      <c r="L145" s="104"/>
      <c r="M145" s="209">
        <f t="shared" si="151"/>
        <v>0</v>
      </c>
      <c r="N145" s="104"/>
      <c r="O145" s="82">
        <f t="shared" si="152"/>
        <v>0</v>
      </c>
      <c r="P145" s="104"/>
      <c r="Q145" s="82">
        <f t="shared" si="153"/>
        <v>0</v>
      </c>
      <c r="R145" s="104"/>
      <c r="S145" s="82">
        <f t="shared" si="154"/>
        <v>0</v>
      </c>
      <c r="T145" s="104"/>
      <c r="U145" s="82">
        <f t="shared" si="155"/>
        <v>0</v>
      </c>
      <c r="V145" s="104"/>
      <c r="W145" s="82">
        <f t="shared" si="156"/>
        <v>0</v>
      </c>
      <c r="X145" s="104"/>
      <c r="Y145" s="82">
        <f t="shared" si="157"/>
        <v>0</v>
      </c>
      <c r="Z145" s="104"/>
      <c r="AA145" s="82">
        <f t="shared" si="158"/>
        <v>0</v>
      </c>
      <c r="AB145" s="188"/>
      <c r="AC145" s="86">
        <f t="shared" si="159"/>
        <v>0</v>
      </c>
      <c r="AD145" s="75">
        <f t="shared" si="146"/>
        <v>0</v>
      </c>
      <c r="AE145" s="87">
        <f t="shared" si="160"/>
        <v>0</v>
      </c>
    </row>
    <row r="146" spans="1:36" ht="13" customHeight="1" x14ac:dyDescent="0.3">
      <c r="A146" s="312" t="s">
        <v>337</v>
      </c>
      <c r="B146" s="171" t="s">
        <v>281</v>
      </c>
      <c r="C146" s="153">
        <v>115</v>
      </c>
      <c r="D146" s="159">
        <v>199.95</v>
      </c>
      <c r="E146" s="93"/>
      <c r="F146" s="85"/>
      <c r="G146" s="240">
        <f t="shared" si="148"/>
        <v>0</v>
      </c>
      <c r="H146" s="85"/>
      <c r="I146" s="86">
        <f t="shared" si="149"/>
        <v>0</v>
      </c>
      <c r="J146" s="85"/>
      <c r="K146" s="86">
        <f t="shared" si="150"/>
        <v>0</v>
      </c>
      <c r="L146" s="104"/>
      <c r="M146" s="209">
        <f t="shared" si="151"/>
        <v>0</v>
      </c>
      <c r="N146" s="104"/>
      <c r="O146" s="82">
        <f t="shared" si="152"/>
        <v>0</v>
      </c>
      <c r="P146" s="104"/>
      <c r="Q146" s="82">
        <f t="shared" si="153"/>
        <v>0</v>
      </c>
      <c r="R146" s="104"/>
      <c r="S146" s="82">
        <f t="shared" si="154"/>
        <v>0</v>
      </c>
      <c r="T146" s="104"/>
      <c r="U146" s="82">
        <f t="shared" si="155"/>
        <v>0</v>
      </c>
      <c r="V146" s="104"/>
      <c r="W146" s="82">
        <f t="shared" si="156"/>
        <v>0</v>
      </c>
      <c r="X146" s="104"/>
      <c r="Y146" s="82">
        <f t="shared" si="157"/>
        <v>0</v>
      </c>
      <c r="Z146" s="104"/>
      <c r="AA146" s="82">
        <f t="shared" si="158"/>
        <v>0</v>
      </c>
      <c r="AB146" s="188"/>
      <c r="AC146" s="86">
        <f t="shared" si="159"/>
        <v>0</v>
      </c>
      <c r="AD146" s="75">
        <f t="shared" si="146"/>
        <v>0</v>
      </c>
      <c r="AE146" s="87">
        <f t="shared" si="160"/>
        <v>0</v>
      </c>
    </row>
    <row r="147" spans="1:36" ht="13" customHeight="1" x14ac:dyDescent="0.3">
      <c r="A147" s="312" t="s">
        <v>338</v>
      </c>
      <c r="B147" s="171" t="s">
        <v>282</v>
      </c>
      <c r="C147" s="153">
        <v>115</v>
      </c>
      <c r="D147" s="159">
        <v>199.95</v>
      </c>
      <c r="E147" s="93"/>
      <c r="F147" s="85"/>
      <c r="G147" s="240">
        <f t="shared" ref="G147" si="161">C147*F147</f>
        <v>0</v>
      </c>
      <c r="H147" s="85"/>
      <c r="I147" s="86">
        <f t="shared" ref="I147" si="162">C147*H147</f>
        <v>0</v>
      </c>
      <c r="J147" s="85"/>
      <c r="K147" s="86">
        <f t="shared" ref="K147" si="163">C147*J147</f>
        <v>0</v>
      </c>
      <c r="L147" s="104"/>
      <c r="M147" s="209">
        <f t="shared" ref="M147" si="164">L147*C147</f>
        <v>0</v>
      </c>
      <c r="N147" s="104"/>
      <c r="O147" s="82">
        <f t="shared" ref="O147" si="165">C147*N147</f>
        <v>0</v>
      </c>
      <c r="P147" s="104"/>
      <c r="Q147" s="82">
        <f t="shared" ref="Q147" si="166">C147*P147</f>
        <v>0</v>
      </c>
      <c r="R147" s="104"/>
      <c r="S147" s="82">
        <f t="shared" ref="S147" si="167">C147*R147</f>
        <v>0</v>
      </c>
      <c r="T147" s="104"/>
      <c r="U147" s="82">
        <f t="shared" ref="U147" si="168">C147*T147</f>
        <v>0</v>
      </c>
      <c r="V147" s="104"/>
      <c r="W147" s="82">
        <f t="shared" ref="W147" si="169">C147*V147</f>
        <v>0</v>
      </c>
      <c r="X147" s="104"/>
      <c r="Y147" s="82">
        <f t="shared" ref="Y147" si="170">C147*X147</f>
        <v>0</v>
      </c>
      <c r="Z147" s="104"/>
      <c r="AA147" s="82">
        <f t="shared" ref="AA147" si="171">C147*Z147</f>
        <v>0</v>
      </c>
      <c r="AB147" s="188"/>
      <c r="AC147" s="86">
        <f t="shared" ref="AC147" si="172">AB147*C147</f>
        <v>0</v>
      </c>
      <c r="AD147" s="75">
        <f t="shared" ref="AD147" si="173">AE147*C147</f>
        <v>0</v>
      </c>
      <c r="AE147" s="87">
        <f t="shared" ref="AE147" si="174">SUM(F147,H147,J147,L147,N147,P147,R147,T147,V147,X147,Z147,AB147)</f>
        <v>0</v>
      </c>
    </row>
    <row r="148" spans="1:36" ht="13" customHeight="1" x14ac:dyDescent="0.3">
      <c r="A148" s="57" t="s">
        <v>210</v>
      </c>
      <c r="B148" s="172" t="s">
        <v>71</v>
      </c>
      <c r="C148" s="154">
        <v>87</v>
      </c>
      <c r="D148" s="160">
        <v>149.94999999999999</v>
      </c>
      <c r="E148" s="50"/>
      <c r="F148" s="51"/>
      <c r="G148" s="282">
        <f t="shared" si="135"/>
        <v>0</v>
      </c>
      <c r="H148" s="51"/>
      <c r="I148" s="52">
        <f t="shared" si="136"/>
        <v>0</v>
      </c>
      <c r="J148" s="51"/>
      <c r="K148" s="52">
        <f t="shared" si="137"/>
        <v>0</v>
      </c>
      <c r="L148" s="102"/>
      <c r="M148" s="209">
        <f t="shared" ref="M148:M150" si="175">L148*C148</f>
        <v>0</v>
      </c>
      <c r="N148" s="102"/>
      <c r="O148" s="82">
        <f t="shared" si="138"/>
        <v>0</v>
      </c>
      <c r="P148" s="102"/>
      <c r="Q148" s="82">
        <f t="shared" si="139"/>
        <v>0</v>
      </c>
      <c r="R148" s="102"/>
      <c r="S148" s="82">
        <f t="shared" si="140"/>
        <v>0</v>
      </c>
      <c r="T148" s="102"/>
      <c r="U148" s="82">
        <f t="shared" si="141"/>
        <v>0</v>
      </c>
      <c r="V148" s="102"/>
      <c r="W148" s="82">
        <f t="shared" si="142"/>
        <v>0</v>
      </c>
      <c r="X148" s="102"/>
      <c r="Y148" s="82">
        <f t="shared" si="143"/>
        <v>0</v>
      </c>
      <c r="Z148" s="102"/>
      <c r="AA148" s="82">
        <f t="shared" si="144"/>
        <v>0</v>
      </c>
      <c r="AB148" s="308"/>
      <c r="AC148" s="86">
        <f t="shared" si="145"/>
        <v>0</v>
      </c>
      <c r="AD148" s="53">
        <f t="shared" ref="AD148:AD152" si="176">AE148*C148</f>
        <v>0</v>
      </c>
      <c r="AE148" s="56">
        <f t="shared" si="147"/>
        <v>0</v>
      </c>
      <c r="AG148" s="1"/>
    </row>
    <row r="149" spans="1:36" ht="13" customHeight="1" x14ac:dyDescent="0.3">
      <c r="A149" s="57" t="s">
        <v>72</v>
      </c>
      <c r="B149" s="172" t="s">
        <v>73</v>
      </c>
      <c r="C149" s="154">
        <v>58</v>
      </c>
      <c r="D149" s="160">
        <v>99.95</v>
      </c>
      <c r="E149" s="50"/>
      <c r="F149" s="51"/>
      <c r="G149" s="282">
        <f t="shared" si="135"/>
        <v>0</v>
      </c>
      <c r="H149" s="51"/>
      <c r="I149" s="52">
        <f t="shared" si="136"/>
        <v>0</v>
      </c>
      <c r="J149" s="51"/>
      <c r="K149" s="52">
        <f t="shared" si="137"/>
        <v>0</v>
      </c>
      <c r="L149" s="102"/>
      <c r="M149" s="209">
        <f t="shared" si="175"/>
        <v>0</v>
      </c>
      <c r="N149" s="102"/>
      <c r="O149" s="82">
        <f t="shared" si="138"/>
        <v>0</v>
      </c>
      <c r="P149" s="102"/>
      <c r="Q149" s="82">
        <f t="shared" si="139"/>
        <v>0</v>
      </c>
      <c r="R149" s="102"/>
      <c r="S149" s="82">
        <f t="shared" si="140"/>
        <v>0</v>
      </c>
      <c r="T149" s="102"/>
      <c r="U149" s="82">
        <f t="shared" si="141"/>
        <v>0</v>
      </c>
      <c r="V149" s="102"/>
      <c r="W149" s="82">
        <f t="shared" si="142"/>
        <v>0</v>
      </c>
      <c r="X149" s="102"/>
      <c r="Y149" s="82">
        <f t="shared" si="143"/>
        <v>0</v>
      </c>
      <c r="Z149" s="102"/>
      <c r="AA149" s="82">
        <f t="shared" si="144"/>
        <v>0</v>
      </c>
      <c r="AB149" s="308"/>
      <c r="AC149" s="86">
        <f t="shared" si="145"/>
        <v>0</v>
      </c>
      <c r="AD149" s="53">
        <f t="shared" si="176"/>
        <v>0</v>
      </c>
      <c r="AE149" s="56">
        <f t="shared" si="147"/>
        <v>0</v>
      </c>
      <c r="AG149" s="1"/>
    </row>
    <row r="150" spans="1:36" ht="13" customHeight="1" x14ac:dyDescent="0.3">
      <c r="A150" s="57" t="s">
        <v>74</v>
      </c>
      <c r="B150" s="265" t="s">
        <v>283</v>
      </c>
      <c r="C150" s="154">
        <v>40</v>
      </c>
      <c r="D150" s="160">
        <v>69.95</v>
      </c>
      <c r="E150" s="48"/>
      <c r="F150" s="51"/>
      <c r="G150" s="52">
        <f t="shared" si="135"/>
        <v>0</v>
      </c>
      <c r="H150" s="51"/>
      <c r="I150" s="52">
        <f t="shared" si="136"/>
        <v>0</v>
      </c>
      <c r="J150" s="51"/>
      <c r="K150" s="52">
        <f t="shared" si="137"/>
        <v>0</v>
      </c>
      <c r="L150" s="102"/>
      <c r="M150" s="210">
        <f t="shared" si="175"/>
        <v>0</v>
      </c>
      <c r="N150" s="102"/>
      <c r="O150" s="82">
        <f t="shared" si="138"/>
        <v>0</v>
      </c>
      <c r="P150" s="102"/>
      <c r="Q150" s="82">
        <f t="shared" si="139"/>
        <v>0</v>
      </c>
      <c r="R150" s="102"/>
      <c r="S150" s="82">
        <f t="shared" si="140"/>
        <v>0</v>
      </c>
      <c r="T150" s="102"/>
      <c r="U150" s="82">
        <f t="shared" si="141"/>
        <v>0</v>
      </c>
      <c r="V150" s="102"/>
      <c r="W150" s="82">
        <f t="shared" si="142"/>
        <v>0</v>
      </c>
      <c r="X150" s="102"/>
      <c r="Y150" s="82">
        <f t="shared" si="143"/>
        <v>0</v>
      </c>
      <c r="Z150" s="102"/>
      <c r="AA150" s="82">
        <f t="shared" si="144"/>
        <v>0</v>
      </c>
      <c r="AB150" s="308"/>
      <c r="AC150" s="86">
        <f t="shared" si="145"/>
        <v>0</v>
      </c>
      <c r="AD150" s="263">
        <f t="shared" si="176"/>
        <v>0</v>
      </c>
      <c r="AE150" s="56">
        <f t="shared" si="147"/>
        <v>0</v>
      </c>
      <c r="AG150" s="1"/>
      <c r="AH150" s="1"/>
      <c r="AI150" s="1"/>
      <c r="AJ150" s="1"/>
    </row>
    <row r="151" spans="1:36" ht="13" customHeight="1" x14ac:dyDescent="0.3">
      <c r="A151" s="57" t="s">
        <v>104</v>
      </c>
      <c r="B151" s="265" t="s">
        <v>246</v>
      </c>
      <c r="C151" s="154">
        <v>115</v>
      </c>
      <c r="D151" s="160">
        <v>199.95</v>
      </c>
      <c r="E151" s="62"/>
      <c r="F151" s="51"/>
      <c r="G151" s="52">
        <f t="shared" si="135"/>
        <v>0</v>
      </c>
      <c r="H151" s="51"/>
      <c r="I151" s="52">
        <f t="shared" si="136"/>
        <v>0</v>
      </c>
      <c r="J151" s="51"/>
      <c r="K151" s="52">
        <f t="shared" si="137"/>
        <v>0</v>
      </c>
      <c r="L151" s="102"/>
      <c r="M151" s="210">
        <f t="shared" ref="M151:M164" si="177">L151*C151</f>
        <v>0</v>
      </c>
      <c r="N151" s="102"/>
      <c r="O151" s="82">
        <f t="shared" si="138"/>
        <v>0</v>
      </c>
      <c r="P151" s="102"/>
      <c r="Q151" s="82">
        <f t="shared" si="139"/>
        <v>0</v>
      </c>
      <c r="R151" s="102"/>
      <c r="S151" s="82">
        <f t="shared" si="140"/>
        <v>0</v>
      </c>
      <c r="T151" s="102"/>
      <c r="U151" s="82">
        <f t="shared" si="141"/>
        <v>0</v>
      </c>
      <c r="V151" s="102"/>
      <c r="W151" s="82">
        <f t="shared" si="142"/>
        <v>0</v>
      </c>
      <c r="X151" s="102"/>
      <c r="Y151" s="82">
        <f t="shared" si="143"/>
        <v>0</v>
      </c>
      <c r="Z151" s="102"/>
      <c r="AA151" s="82">
        <f t="shared" si="144"/>
        <v>0</v>
      </c>
      <c r="AB151" s="308"/>
      <c r="AC151" s="86">
        <f t="shared" si="145"/>
        <v>0</v>
      </c>
      <c r="AD151" s="263">
        <f t="shared" si="176"/>
        <v>0</v>
      </c>
      <c r="AE151" s="56">
        <f t="shared" si="147"/>
        <v>0</v>
      </c>
    </row>
    <row r="152" spans="1:36" ht="13" customHeight="1" thickBot="1" x14ac:dyDescent="0.35">
      <c r="A152" s="57" t="s">
        <v>105</v>
      </c>
      <c r="B152" s="172" t="s">
        <v>106</v>
      </c>
      <c r="C152" s="154">
        <v>87</v>
      </c>
      <c r="D152" s="160">
        <v>149.94999999999999</v>
      </c>
      <c r="E152" s="62"/>
      <c r="F152" s="51"/>
      <c r="G152" s="282">
        <f t="shared" si="135"/>
        <v>0</v>
      </c>
      <c r="H152" s="51"/>
      <c r="I152" s="277">
        <f t="shared" si="136"/>
        <v>0</v>
      </c>
      <c r="J152" s="51"/>
      <c r="K152" s="52">
        <f t="shared" si="137"/>
        <v>0</v>
      </c>
      <c r="L152" s="102"/>
      <c r="M152" s="210">
        <f t="shared" si="177"/>
        <v>0</v>
      </c>
      <c r="N152" s="102"/>
      <c r="O152" s="82">
        <f t="shared" si="138"/>
        <v>0</v>
      </c>
      <c r="P152" s="102"/>
      <c r="Q152" s="82">
        <f t="shared" si="139"/>
        <v>0</v>
      </c>
      <c r="R152" s="102"/>
      <c r="S152" s="82">
        <f t="shared" si="140"/>
        <v>0</v>
      </c>
      <c r="T152" s="102"/>
      <c r="U152" s="82">
        <f t="shared" si="141"/>
        <v>0</v>
      </c>
      <c r="V152" s="102"/>
      <c r="W152" s="82">
        <f t="shared" si="142"/>
        <v>0</v>
      </c>
      <c r="X152" s="102"/>
      <c r="Y152" s="82">
        <f t="shared" si="143"/>
        <v>0</v>
      </c>
      <c r="Z152" s="102"/>
      <c r="AA152" s="82">
        <f t="shared" si="144"/>
        <v>0</v>
      </c>
      <c r="AB152" s="308"/>
      <c r="AC152" s="86">
        <f t="shared" si="145"/>
        <v>0</v>
      </c>
      <c r="AD152" s="53">
        <f t="shared" si="176"/>
        <v>0</v>
      </c>
      <c r="AE152" s="56">
        <f t="shared" si="147"/>
        <v>0</v>
      </c>
      <c r="AG152" s="1"/>
    </row>
    <row r="153" spans="1:36" ht="13.5" thickBot="1" x14ac:dyDescent="0.35">
      <c r="A153" s="156"/>
      <c r="B153" s="143" t="s">
        <v>245</v>
      </c>
      <c r="C153" s="217"/>
      <c r="D153" s="215"/>
      <c r="E153" s="215"/>
      <c r="F153" s="285"/>
      <c r="G153" s="215"/>
      <c r="H153" s="215"/>
      <c r="I153" s="215"/>
      <c r="J153" s="215"/>
      <c r="K153" s="215"/>
      <c r="L153" s="215"/>
      <c r="M153" s="215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5"/>
      <c r="AE153" s="216"/>
      <c r="AF153" s="46"/>
      <c r="AG153" s="1"/>
    </row>
    <row r="154" spans="1:36" ht="12" customHeight="1" x14ac:dyDescent="0.3">
      <c r="A154" s="332" t="s">
        <v>307</v>
      </c>
      <c r="B154" s="172" t="s">
        <v>228</v>
      </c>
      <c r="C154" s="154">
        <v>46</v>
      </c>
      <c r="D154" s="160">
        <v>79.95</v>
      </c>
      <c r="E154" s="62"/>
      <c r="F154" s="51"/>
      <c r="G154" s="52">
        <f>C154*F154</f>
        <v>0</v>
      </c>
      <c r="H154" s="51"/>
      <c r="I154" s="248">
        <f>C154*H154</f>
        <v>0</v>
      </c>
      <c r="J154" s="51"/>
      <c r="K154" s="52">
        <f>C154*J154</f>
        <v>0</v>
      </c>
      <c r="L154" s="102"/>
      <c r="M154" s="276">
        <f t="shared" si="177"/>
        <v>0</v>
      </c>
      <c r="N154" s="102"/>
      <c r="O154" s="82">
        <f t="shared" si="138"/>
        <v>0</v>
      </c>
      <c r="P154" s="102"/>
      <c r="Q154" s="82">
        <f t="shared" ref="Q154:Q175" si="178">C154*P154</f>
        <v>0</v>
      </c>
      <c r="R154" s="102"/>
      <c r="S154" s="82">
        <f t="shared" ref="S154:S175" si="179">C154*R154</f>
        <v>0</v>
      </c>
      <c r="T154" s="102"/>
      <c r="U154" s="82">
        <f t="shared" ref="U154:U175" si="180">C154*T154</f>
        <v>0</v>
      </c>
      <c r="V154" s="102"/>
      <c r="W154" s="82">
        <f t="shared" ref="W154:W175" si="181">C154*V154</f>
        <v>0</v>
      </c>
      <c r="X154" s="102"/>
      <c r="Y154" s="82">
        <f t="shared" ref="Y154:Y175" si="182">C154*X154</f>
        <v>0</v>
      </c>
      <c r="Z154" s="102"/>
      <c r="AA154" s="82">
        <f t="shared" ref="AA154:AA175" si="183">C154*Z154</f>
        <v>0</v>
      </c>
      <c r="AB154" s="308"/>
      <c r="AC154" s="86">
        <f t="shared" si="145"/>
        <v>0</v>
      </c>
      <c r="AD154" s="53">
        <f t="shared" ref="AD154:AD175" si="184">AE154*C154</f>
        <v>0</v>
      </c>
      <c r="AE154" s="56">
        <f t="shared" ref="AE154:AE175" si="185">SUM(F154,H154,J154,L154,N154,P154,R154,T154,V154,X154,Z154,AB154)</f>
        <v>0</v>
      </c>
      <c r="AF154" s="46"/>
      <c r="AG154" s="1"/>
    </row>
    <row r="155" spans="1:36" ht="12" customHeight="1" x14ac:dyDescent="0.3">
      <c r="A155" s="332" t="s">
        <v>308</v>
      </c>
      <c r="B155" s="172" t="s">
        <v>229</v>
      </c>
      <c r="C155" s="154">
        <v>46</v>
      </c>
      <c r="D155" s="160">
        <v>79.95</v>
      </c>
      <c r="E155" s="91"/>
      <c r="F155" s="237"/>
      <c r="G155" s="52">
        <f t="shared" ref="G155:G164" si="186">C155*F155</f>
        <v>0</v>
      </c>
      <c r="H155" s="237"/>
      <c r="I155" s="248">
        <f t="shared" ref="I155:I164" si="187">C155*H155</f>
        <v>0</v>
      </c>
      <c r="J155" s="237"/>
      <c r="K155" s="52">
        <f t="shared" ref="K155:K164" si="188">C155*J155</f>
        <v>0</v>
      </c>
      <c r="L155" s="287"/>
      <c r="M155" s="276">
        <f t="shared" si="177"/>
        <v>0</v>
      </c>
      <c r="N155" s="102"/>
      <c r="O155" s="82">
        <f t="shared" si="138"/>
        <v>0</v>
      </c>
      <c r="P155" s="102"/>
      <c r="Q155" s="82">
        <f t="shared" si="178"/>
        <v>0</v>
      </c>
      <c r="R155" s="102"/>
      <c r="S155" s="82">
        <f t="shared" si="179"/>
        <v>0</v>
      </c>
      <c r="T155" s="102"/>
      <c r="U155" s="82">
        <f t="shared" si="180"/>
        <v>0</v>
      </c>
      <c r="V155" s="102"/>
      <c r="W155" s="82">
        <f t="shared" si="181"/>
        <v>0</v>
      </c>
      <c r="X155" s="102"/>
      <c r="Y155" s="82">
        <f t="shared" si="182"/>
        <v>0</v>
      </c>
      <c r="Z155" s="102"/>
      <c r="AA155" s="82">
        <f t="shared" si="183"/>
        <v>0</v>
      </c>
      <c r="AB155" s="308"/>
      <c r="AC155" s="86">
        <f t="shared" si="145"/>
        <v>0</v>
      </c>
      <c r="AD155" s="53">
        <f t="shared" si="184"/>
        <v>0</v>
      </c>
      <c r="AE155" s="56">
        <f t="shared" si="185"/>
        <v>0</v>
      </c>
      <c r="AF155" s="46"/>
      <c r="AG155" s="1"/>
    </row>
    <row r="156" spans="1:36" ht="12" customHeight="1" x14ac:dyDescent="0.3">
      <c r="A156" s="332" t="s">
        <v>309</v>
      </c>
      <c r="B156" s="172" t="s">
        <v>230</v>
      </c>
      <c r="C156" s="154">
        <v>46</v>
      </c>
      <c r="D156" s="160">
        <v>79.95</v>
      </c>
      <c r="E156" s="62"/>
      <c r="F156" s="51"/>
      <c r="G156" s="52">
        <f t="shared" si="186"/>
        <v>0</v>
      </c>
      <c r="H156" s="51"/>
      <c r="I156" s="248">
        <f t="shared" si="187"/>
        <v>0</v>
      </c>
      <c r="J156" s="51"/>
      <c r="K156" s="52">
        <f t="shared" si="188"/>
        <v>0</v>
      </c>
      <c r="L156" s="102"/>
      <c r="M156" s="276">
        <f t="shared" si="177"/>
        <v>0</v>
      </c>
      <c r="N156" s="102"/>
      <c r="O156" s="82">
        <f t="shared" si="138"/>
        <v>0</v>
      </c>
      <c r="P156" s="102"/>
      <c r="Q156" s="82">
        <f t="shared" si="178"/>
        <v>0</v>
      </c>
      <c r="R156" s="102"/>
      <c r="S156" s="82">
        <f t="shared" si="179"/>
        <v>0</v>
      </c>
      <c r="T156" s="102"/>
      <c r="U156" s="82">
        <f t="shared" si="180"/>
        <v>0</v>
      </c>
      <c r="V156" s="102"/>
      <c r="W156" s="82">
        <f t="shared" si="181"/>
        <v>0</v>
      </c>
      <c r="X156" s="102"/>
      <c r="Y156" s="82">
        <f t="shared" si="182"/>
        <v>0</v>
      </c>
      <c r="Z156" s="102"/>
      <c r="AA156" s="82">
        <f t="shared" si="183"/>
        <v>0</v>
      </c>
      <c r="AB156" s="308"/>
      <c r="AC156" s="86">
        <f t="shared" si="145"/>
        <v>0</v>
      </c>
      <c r="AD156" s="53">
        <f t="shared" si="184"/>
        <v>0</v>
      </c>
      <c r="AE156" s="56">
        <f t="shared" si="185"/>
        <v>0</v>
      </c>
      <c r="AF156" s="46"/>
      <c r="AG156" s="1"/>
    </row>
    <row r="157" spans="1:36" ht="12" customHeight="1" x14ac:dyDescent="0.3">
      <c r="A157" s="332" t="s">
        <v>310</v>
      </c>
      <c r="B157" s="172" t="s">
        <v>231</v>
      </c>
      <c r="C157" s="154">
        <v>46</v>
      </c>
      <c r="D157" s="160">
        <v>79.95</v>
      </c>
      <c r="E157" s="62"/>
      <c r="F157" s="51"/>
      <c r="G157" s="52">
        <f t="shared" si="186"/>
        <v>0</v>
      </c>
      <c r="H157" s="51"/>
      <c r="I157" s="248">
        <f t="shared" si="187"/>
        <v>0</v>
      </c>
      <c r="J157" s="51"/>
      <c r="K157" s="52">
        <f t="shared" si="188"/>
        <v>0</v>
      </c>
      <c r="L157" s="102"/>
      <c r="M157" s="276">
        <f t="shared" si="177"/>
        <v>0</v>
      </c>
      <c r="N157" s="102"/>
      <c r="O157" s="82">
        <f t="shared" si="138"/>
        <v>0</v>
      </c>
      <c r="P157" s="102"/>
      <c r="Q157" s="82">
        <f t="shared" si="178"/>
        <v>0</v>
      </c>
      <c r="R157" s="102"/>
      <c r="S157" s="82">
        <f t="shared" si="179"/>
        <v>0</v>
      </c>
      <c r="T157" s="102"/>
      <c r="U157" s="82">
        <f t="shared" si="180"/>
        <v>0</v>
      </c>
      <c r="V157" s="102"/>
      <c r="W157" s="82">
        <f t="shared" si="181"/>
        <v>0</v>
      </c>
      <c r="X157" s="102"/>
      <c r="Y157" s="82">
        <f t="shared" si="182"/>
        <v>0</v>
      </c>
      <c r="Z157" s="102"/>
      <c r="AA157" s="82">
        <f t="shared" si="183"/>
        <v>0</v>
      </c>
      <c r="AB157" s="308"/>
      <c r="AC157" s="86">
        <f t="shared" si="145"/>
        <v>0</v>
      </c>
      <c r="AD157" s="53">
        <f t="shared" si="184"/>
        <v>0</v>
      </c>
      <c r="AE157" s="56">
        <f t="shared" si="185"/>
        <v>0</v>
      </c>
      <c r="AF157" s="46"/>
      <c r="AG157" s="1"/>
    </row>
    <row r="158" spans="1:36" ht="12" customHeight="1" x14ac:dyDescent="0.3">
      <c r="A158" s="332" t="s">
        <v>311</v>
      </c>
      <c r="B158" s="172" t="s">
        <v>232</v>
      </c>
      <c r="C158" s="154">
        <v>46</v>
      </c>
      <c r="D158" s="160">
        <v>79.95</v>
      </c>
      <c r="E158" s="62"/>
      <c r="F158" s="51"/>
      <c r="G158" s="52">
        <f t="shared" si="186"/>
        <v>0</v>
      </c>
      <c r="H158" s="51"/>
      <c r="I158" s="248">
        <f t="shared" si="187"/>
        <v>0</v>
      </c>
      <c r="J158" s="51"/>
      <c r="K158" s="52">
        <f t="shared" si="188"/>
        <v>0</v>
      </c>
      <c r="L158" s="102"/>
      <c r="M158" s="276">
        <f t="shared" si="177"/>
        <v>0</v>
      </c>
      <c r="N158" s="102"/>
      <c r="O158" s="82">
        <f t="shared" si="138"/>
        <v>0</v>
      </c>
      <c r="P158" s="102"/>
      <c r="Q158" s="82">
        <f t="shared" si="178"/>
        <v>0</v>
      </c>
      <c r="R158" s="102"/>
      <c r="S158" s="82">
        <f t="shared" si="179"/>
        <v>0</v>
      </c>
      <c r="T158" s="102"/>
      <c r="U158" s="82">
        <f t="shared" si="180"/>
        <v>0</v>
      </c>
      <c r="V158" s="102"/>
      <c r="W158" s="82">
        <f t="shared" si="181"/>
        <v>0</v>
      </c>
      <c r="X158" s="102"/>
      <c r="Y158" s="82">
        <f t="shared" si="182"/>
        <v>0</v>
      </c>
      <c r="Z158" s="102"/>
      <c r="AA158" s="82">
        <f t="shared" si="183"/>
        <v>0</v>
      </c>
      <c r="AB158" s="308"/>
      <c r="AC158" s="86">
        <f t="shared" si="145"/>
        <v>0</v>
      </c>
      <c r="AD158" s="53">
        <f t="shared" si="184"/>
        <v>0</v>
      </c>
      <c r="AE158" s="56">
        <f t="shared" si="185"/>
        <v>0</v>
      </c>
      <c r="AF158" s="46"/>
      <c r="AG158" s="1"/>
    </row>
    <row r="159" spans="1:36" ht="12" customHeight="1" x14ac:dyDescent="0.3">
      <c r="A159" s="332" t="s">
        <v>312</v>
      </c>
      <c r="B159" s="172" t="s">
        <v>233</v>
      </c>
      <c r="C159" s="154">
        <v>46</v>
      </c>
      <c r="D159" s="160">
        <v>79.95</v>
      </c>
      <c r="E159" s="62"/>
      <c r="F159" s="51"/>
      <c r="G159" s="52">
        <f t="shared" si="186"/>
        <v>0</v>
      </c>
      <c r="H159" s="51"/>
      <c r="I159" s="248">
        <f t="shared" si="187"/>
        <v>0</v>
      </c>
      <c r="J159" s="51"/>
      <c r="K159" s="52">
        <f t="shared" si="188"/>
        <v>0</v>
      </c>
      <c r="L159" s="102"/>
      <c r="M159" s="276">
        <f t="shared" si="177"/>
        <v>0</v>
      </c>
      <c r="N159" s="102"/>
      <c r="O159" s="82">
        <f t="shared" si="138"/>
        <v>0</v>
      </c>
      <c r="P159" s="102"/>
      <c r="Q159" s="82">
        <f t="shared" si="178"/>
        <v>0</v>
      </c>
      <c r="R159" s="102"/>
      <c r="S159" s="82">
        <f t="shared" si="179"/>
        <v>0</v>
      </c>
      <c r="T159" s="102"/>
      <c r="U159" s="82">
        <f t="shared" si="180"/>
        <v>0</v>
      </c>
      <c r="V159" s="102"/>
      <c r="W159" s="82">
        <f t="shared" si="181"/>
        <v>0</v>
      </c>
      <c r="X159" s="102"/>
      <c r="Y159" s="82">
        <f t="shared" si="182"/>
        <v>0</v>
      </c>
      <c r="Z159" s="102"/>
      <c r="AA159" s="82">
        <f t="shared" si="183"/>
        <v>0</v>
      </c>
      <c r="AB159" s="308"/>
      <c r="AC159" s="86">
        <f t="shared" si="145"/>
        <v>0</v>
      </c>
      <c r="AD159" s="53">
        <f t="shared" si="184"/>
        <v>0</v>
      </c>
      <c r="AE159" s="56">
        <f t="shared" si="185"/>
        <v>0</v>
      </c>
      <c r="AF159" s="46"/>
      <c r="AG159" s="1"/>
    </row>
    <row r="160" spans="1:36" ht="12" customHeight="1" x14ac:dyDescent="0.3">
      <c r="A160" s="275" t="s">
        <v>211</v>
      </c>
      <c r="B160" s="180" t="s">
        <v>234</v>
      </c>
      <c r="C160" s="152">
        <v>46</v>
      </c>
      <c r="D160" s="160">
        <v>79.95</v>
      </c>
      <c r="E160" s="62"/>
      <c r="F160" s="51"/>
      <c r="G160" s="52">
        <f t="shared" si="186"/>
        <v>0</v>
      </c>
      <c r="H160" s="51"/>
      <c r="I160" s="248">
        <f t="shared" si="187"/>
        <v>0</v>
      </c>
      <c r="J160" s="51"/>
      <c r="K160" s="52">
        <f t="shared" si="188"/>
        <v>0</v>
      </c>
      <c r="L160" s="102"/>
      <c r="M160" s="276">
        <f t="shared" si="177"/>
        <v>0</v>
      </c>
      <c r="N160" s="102"/>
      <c r="O160" s="82">
        <f t="shared" si="138"/>
        <v>0</v>
      </c>
      <c r="P160" s="102"/>
      <c r="Q160" s="82">
        <f t="shared" si="178"/>
        <v>0</v>
      </c>
      <c r="R160" s="102"/>
      <c r="S160" s="82">
        <f t="shared" si="179"/>
        <v>0</v>
      </c>
      <c r="T160" s="102"/>
      <c r="U160" s="82">
        <f t="shared" si="180"/>
        <v>0</v>
      </c>
      <c r="V160" s="102"/>
      <c r="W160" s="82">
        <f t="shared" si="181"/>
        <v>0</v>
      </c>
      <c r="X160" s="102"/>
      <c r="Y160" s="82">
        <f t="shared" si="182"/>
        <v>0</v>
      </c>
      <c r="Z160" s="102"/>
      <c r="AA160" s="82">
        <f t="shared" si="183"/>
        <v>0</v>
      </c>
      <c r="AB160" s="308"/>
      <c r="AC160" s="86">
        <f t="shared" si="145"/>
        <v>0</v>
      </c>
      <c r="AD160" s="53">
        <f t="shared" si="184"/>
        <v>0</v>
      </c>
      <c r="AE160" s="56">
        <f t="shared" si="185"/>
        <v>0</v>
      </c>
      <c r="AF160" s="46"/>
      <c r="AG160" s="1"/>
    </row>
    <row r="161" spans="1:33" ht="12" customHeight="1" x14ac:dyDescent="0.3">
      <c r="A161" s="275" t="s">
        <v>211</v>
      </c>
      <c r="B161" s="281" t="s">
        <v>235</v>
      </c>
      <c r="C161" s="152">
        <v>46</v>
      </c>
      <c r="D161" s="160">
        <v>79.95</v>
      </c>
      <c r="E161" s="62"/>
      <c r="F161" s="51"/>
      <c r="G161" s="52">
        <f t="shared" si="186"/>
        <v>0</v>
      </c>
      <c r="H161" s="51"/>
      <c r="I161" s="248">
        <f t="shared" si="187"/>
        <v>0</v>
      </c>
      <c r="J161" s="51"/>
      <c r="K161" s="52">
        <f t="shared" si="188"/>
        <v>0</v>
      </c>
      <c r="L161" s="102"/>
      <c r="M161" s="276">
        <f t="shared" si="177"/>
        <v>0</v>
      </c>
      <c r="N161" s="102"/>
      <c r="O161" s="82">
        <f t="shared" si="138"/>
        <v>0</v>
      </c>
      <c r="P161" s="102"/>
      <c r="Q161" s="82">
        <f t="shared" si="178"/>
        <v>0</v>
      </c>
      <c r="R161" s="102"/>
      <c r="S161" s="82">
        <f t="shared" si="179"/>
        <v>0</v>
      </c>
      <c r="T161" s="102"/>
      <c r="U161" s="82">
        <f t="shared" si="180"/>
        <v>0</v>
      </c>
      <c r="V161" s="102"/>
      <c r="W161" s="82">
        <f t="shared" si="181"/>
        <v>0</v>
      </c>
      <c r="X161" s="102"/>
      <c r="Y161" s="82">
        <f t="shared" si="182"/>
        <v>0</v>
      </c>
      <c r="Z161" s="102"/>
      <c r="AA161" s="82">
        <f t="shared" si="183"/>
        <v>0</v>
      </c>
      <c r="AB161" s="308"/>
      <c r="AC161" s="86">
        <f t="shared" si="145"/>
        <v>0</v>
      </c>
      <c r="AD161" s="53">
        <f t="shared" si="184"/>
        <v>0</v>
      </c>
      <c r="AE161" s="56">
        <f t="shared" si="185"/>
        <v>0</v>
      </c>
      <c r="AF161" s="46"/>
      <c r="AG161" s="1"/>
    </row>
    <row r="162" spans="1:33" ht="12" customHeight="1" x14ac:dyDescent="0.3">
      <c r="A162" s="275" t="s">
        <v>211</v>
      </c>
      <c r="B162" s="281" t="s">
        <v>236</v>
      </c>
      <c r="C162" s="152">
        <v>46</v>
      </c>
      <c r="D162" s="160">
        <v>79.95</v>
      </c>
      <c r="E162" s="280"/>
      <c r="F162" s="237"/>
      <c r="G162" s="52">
        <f t="shared" si="186"/>
        <v>0</v>
      </c>
      <c r="H162" s="237"/>
      <c r="I162" s="248">
        <f t="shared" si="187"/>
        <v>0</v>
      </c>
      <c r="J162" s="237"/>
      <c r="K162" s="52">
        <f t="shared" si="188"/>
        <v>0</v>
      </c>
      <c r="L162" s="287"/>
      <c r="M162" s="276">
        <f t="shared" si="177"/>
        <v>0</v>
      </c>
      <c r="N162" s="102"/>
      <c r="O162" s="82">
        <f t="shared" si="138"/>
        <v>0</v>
      </c>
      <c r="P162" s="102"/>
      <c r="Q162" s="82">
        <f t="shared" si="178"/>
        <v>0</v>
      </c>
      <c r="R162" s="102"/>
      <c r="S162" s="82">
        <f t="shared" si="179"/>
        <v>0</v>
      </c>
      <c r="T162" s="102"/>
      <c r="U162" s="82">
        <f t="shared" si="180"/>
        <v>0</v>
      </c>
      <c r="V162" s="102"/>
      <c r="W162" s="82">
        <f t="shared" si="181"/>
        <v>0</v>
      </c>
      <c r="X162" s="102"/>
      <c r="Y162" s="82">
        <f t="shared" si="182"/>
        <v>0</v>
      </c>
      <c r="Z162" s="102"/>
      <c r="AA162" s="82">
        <f t="shared" si="183"/>
        <v>0</v>
      </c>
      <c r="AB162" s="308"/>
      <c r="AC162" s="86">
        <f t="shared" si="145"/>
        <v>0</v>
      </c>
      <c r="AD162" s="53">
        <f t="shared" si="184"/>
        <v>0</v>
      </c>
      <c r="AE162" s="56">
        <f t="shared" si="185"/>
        <v>0</v>
      </c>
      <c r="AG162" s="1"/>
    </row>
    <row r="163" spans="1:33" ht="12" customHeight="1" x14ac:dyDescent="0.3">
      <c r="A163" s="275" t="s">
        <v>211</v>
      </c>
      <c r="B163" s="281" t="s">
        <v>237</v>
      </c>
      <c r="C163" s="152">
        <v>46</v>
      </c>
      <c r="D163" s="160">
        <v>79.95</v>
      </c>
      <c r="E163" s="62"/>
      <c r="F163" s="51"/>
      <c r="G163" s="52">
        <f t="shared" si="186"/>
        <v>0</v>
      </c>
      <c r="H163" s="51"/>
      <c r="I163" s="248">
        <f t="shared" si="187"/>
        <v>0</v>
      </c>
      <c r="J163" s="51"/>
      <c r="K163" s="52">
        <f t="shared" si="188"/>
        <v>0</v>
      </c>
      <c r="L163" s="102"/>
      <c r="M163" s="276">
        <f t="shared" si="177"/>
        <v>0</v>
      </c>
      <c r="N163" s="102"/>
      <c r="O163" s="82">
        <f t="shared" si="138"/>
        <v>0</v>
      </c>
      <c r="P163" s="102"/>
      <c r="Q163" s="82">
        <f t="shared" si="178"/>
        <v>0</v>
      </c>
      <c r="R163" s="102"/>
      <c r="S163" s="82">
        <f t="shared" si="179"/>
        <v>0</v>
      </c>
      <c r="T163" s="102"/>
      <c r="U163" s="82">
        <f t="shared" si="180"/>
        <v>0</v>
      </c>
      <c r="V163" s="102"/>
      <c r="W163" s="82">
        <f t="shared" si="181"/>
        <v>0</v>
      </c>
      <c r="X163" s="102"/>
      <c r="Y163" s="82">
        <f t="shared" si="182"/>
        <v>0</v>
      </c>
      <c r="Z163" s="102"/>
      <c r="AA163" s="82">
        <f t="shared" si="183"/>
        <v>0</v>
      </c>
      <c r="AB163" s="308"/>
      <c r="AC163" s="86">
        <f t="shared" si="145"/>
        <v>0</v>
      </c>
      <c r="AD163" s="53">
        <f t="shared" si="184"/>
        <v>0</v>
      </c>
      <c r="AE163" s="56">
        <f t="shared" si="185"/>
        <v>0</v>
      </c>
      <c r="AG163" s="1"/>
    </row>
    <row r="164" spans="1:33" ht="12" customHeight="1" x14ac:dyDescent="0.3">
      <c r="A164" s="57" t="s">
        <v>247</v>
      </c>
      <c r="B164" s="265" t="s">
        <v>284</v>
      </c>
      <c r="C164" s="154">
        <v>87</v>
      </c>
      <c r="D164" s="160">
        <v>149.94999999999999</v>
      </c>
      <c r="E164" s="62"/>
      <c r="F164" s="51"/>
      <c r="G164" s="52">
        <f t="shared" si="186"/>
        <v>0</v>
      </c>
      <c r="H164" s="51"/>
      <c r="I164" s="52">
        <f t="shared" si="187"/>
        <v>0</v>
      </c>
      <c r="J164" s="51"/>
      <c r="K164" s="52">
        <f t="shared" si="188"/>
        <v>0</v>
      </c>
      <c r="L164" s="102"/>
      <c r="M164" s="309">
        <f t="shared" si="177"/>
        <v>0</v>
      </c>
      <c r="N164" s="102"/>
      <c r="O164" s="82">
        <f t="shared" si="138"/>
        <v>0</v>
      </c>
      <c r="P164" s="102"/>
      <c r="Q164" s="82">
        <f t="shared" si="178"/>
        <v>0</v>
      </c>
      <c r="R164" s="102"/>
      <c r="S164" s="82">
        <f t="shared" si="179"/>
        <v>0</v>
      </c>
      <c r="T164" s="102"/>
      <c r="U164" s="82">
        <f t="shared" si="180"/>
        <v>0</v>
      </c>
      <c r="V164" s="102"/>
      <c r="W164" s="82">
        <f t="shared" si="181"/>
        <v>0</v>
      </c>
      <c r="X164" s="102"/>
      <c r="Y164" s="82">
        <f t="shared" si="182"/>
        <v>0</v>
      </c>
      <c r="Z164" s="102"/>
      <c r="AA164" s="82">
        <f t="shared" si="183"/>
        <v>0</v>
      </c>
      <c r="AB164" s="308"/>
      <c r="AC164" s="86">
        <f t="shared" si="145"/>
        <v>0</v>
      </c>
      <c r="AD164" s="83">
        <f t="shared" si="184"/>
        <v>0</v>
      </c>
      <c r="AE164" s="56">
        <f t="shared" si="185"/>
        <v>0</v>
      </c>
      <c r="AF164" s="46"/>
      <c r="AG164" s="1"/>
    </row>
    <row r="165" spans="1:33" ht="12" customHeight="1" x14ac:dyDescent="0.3">
      <c r="A165" s="57" t="s">
        <v>247</v>
      </c>
      <c r="B165" s="265" t="s">
        <v>285</v>
      </c>
      <c r="C165" s="154">
        <v>87</v>
      </c>
      <c r="D165" s="160">
        <v>149.94999999999999</v>
      </c>
      <c r="E165" s="62"/>
      <c r="F165" s="51"/>
      <c r="G165" s="52">
        <f t="shared" ref="G165:G175" si="189">C165*F165</f>
        <v>0</v>
      </c>
      <c r="H165" s="51"/>
      <c r="I165" s="52">
        <f t="shared" ref="I165:I175" si="190">C165*H165</f>
        <v>0</v>
      </c>
      <c r="J165" s="51"/>
      <c r="K165" s="52">
        <f t="shared" ref="K165:K175" si="191">C165*J165</f>
        <v>0</v>
      </c>
      <c r="L165" s="102"/>
      <c r="M165" s="309">
        <f t="shared" ref="M165:M175" si="192">L165*C165</f>
        <v>0</v>
      </c>
      <c r="N165" s="102"/>
      <c r="O165" s="82">
        <f t="shared" si="138"/>
        <v>0</v>
      </c>
      <c r="P165" s="102"/>
      <c r="Q165" s="82">
        <f t="shared" si="178"/>
        <v>0</v>
      </c>
      <c r="R165" s="102"/>
      <c r="S165" s="82">
        <f t="shared" si="179"/>
        <v>0</v>
      </c>
      <c r="T165" s="102"/>
      <c r="U165" s="82">
        <f t="shared" si="180"/>
        <v>0</v>
      </c>
      <c r="V165" s="102"/>
      <c r="W165" s="82">
        <f t="shared" si="181"/>
        <v>0</v>
      </c>
      <c r="X165" s="102"/>
      <c r="Y165" s="82">
        <f t="shared" si="182"/>
        <v>0</v>
      </c>
      <c r="Z165" s="102"/>
      <c r="AA165" s="82">
        <f t="shared" si="183"/>
        <v>0</v>
      </c>
      <c r="AB165" s="308"/>
      <c r="AC165" s="86">
        <f t="shared" si="145"/>
        <v>0</v>
      </c>
      <c r="AD165" s="83">
        <f t="shared" si="184"/>
        <v>0</v>
      </c>
      <c r="AE165" s="56">
        <f t="shared" si="185"/>
        <v>0</v>
      </c>
      <c r="AF165" s="46"/>
      <c r="AG165" s="1"/>
    </row>
    <row r="166" spans="1:33" ht="12" customHeight="1" x14ac:dyDescent="0.3">
      <c r="A166" s="57" t="s">
        <v>247</v>
      </c>
      <c r="B166" s="265" t="s">
        <v>286</v>
      </c>
      <c r="C166" s="154">
        <v>87</v>
      </c>
      <c r="D166" s="160">
        <v>149.94999999999999</v>
      </c>
      <c r="E166" s="62"/>
      <c r="F166" s="51"/>
      <c r="G166" s="52">
        <f t="shared" si="189"/>
        <v>0</v>
      </c>
      <c r="H166" s="51"/>
      <c r="I166" s="52">
        <f t="shared" si="190"/>
        <v>0</v>
      </c>
      <c r="J166" s="51"/>
      <c r="K166" s="52">
        <f t="shared" si="191"/>
        <v>0</v>
      </c>
      <c r="L166" s="102"/>
      <c r="M166" s="309">
        <f t="shared" si="192"/>
        <v>0</v>
      </c>
      <c r="N166" s="102"/>
      <c r="O166" s="82">
        <f t="shared" si="138"/>
        <v>0</v>
      </c>
      <c r="P166" s="102"/>
      <c r="Q166" s="82">
        <f t="shared" si="178"/>
        <v>0</v>
      </c>
      <c r="R166" s="102"/>
      <c r="S166" s="82">
        <f t="shared" si="179"/>
        <v>0</v>
      </c>
      <c r="T166" s="102"/>
      <c r="U166" s="82">
        <f t="shared" si="180"/>
        <v>0</v>
      </c>
      <c r="V166" s="102"/>
      <c r="W166" s="82">
        <f t="shared" si="181"/>
        <v>0</v>
      </c>
      <c r="X166" s="102"/>
      <c r="Y166" s="82">
        <f t="shared" si="182"/>
        <v>0</v>
      </c>
      <c r="Z166" s="102"/>
      <c r="AA166" s="82">
        <f t="shared" si="183"/>
        <v>0</v>
      </c>
      <c r="AB166" s="308"/>
      <c r="AC166" s="86">
        <f t="shared" si="145"/>
        <v>0</v>
      </c>
      <c r="AD166" s="83">
        <f t="shared" si="184"/>
        <v>0</v>
      </c>
      <c r="AE166" s="56">
        <f t="shared" si="185"/>
        <v>0</v>
      </c>
      <c r="AF166" s="46"/>
      <c r="AG166" s="1"/>
    </row>
    <row r="167" spans="1:33" ht="12" customHeight="1" x14ac:dyDescent="0.3">
      <c r="A167" s="57" t="s">
        <v>247</v>
      </c>
      <c r="B167" s="265" t="s">
        <v>287</v>
      </c>
      <c r="C167" s="154">
        <v>87</v>
      </c>
      <c r="D167" s="160">
        <v>149.94999999999999</v>
      </c>
      <c r="E167" s="62"/>
      <c r="F167" s="51"/>
      <c r="G167" s="52">
        <f t="shared" si="189"/>
        <v>0</v>
      </c>
      <c r="H167" s="51"/>
      <c r="I167" s="52">
        <f t="shared" si="190"/>
        <v>0</v>
      </c>
      <c r="J167" s="51"/>
      <c r="K167" s="52">
        <f t="shared" si="191"/>
        <v>0</v>
      </c>
      <c r="L167" s="102"/>
      <c r="M167" s="309">
        <f t="shared" si="192"/>
        <v>0</v>
      </c>
      <c r="N167" s="102"/>
      <c r="O167" s="82">
        <f t="shared" si="138"/>
        <v>0</v>
      </c>
      <c r="P167" s="102"/>
      <c r="Q167" s="82">
        <f t="shared" si="178"/>
        <v>0</v>
      </c>
      <c r="R167" s="102"/>
      <c r="S167" s="82">
        <f t="shared" si="179"/>
        <v>0</v>
      </c>
      <c r="T167" s="102"/>
      <c r="U167" s="82">
        <f t="shared" si="180"/>
        <v>0</v>
      </c>
      <c r="V167" s="102"/>
      <c r="W167" s="82">
        <f t="shared" si="181"/>
        <v>0</v>
      </c>
      <c r="X167" s="102"/>
      <c r="Y167" s="82">
        <f t="shared" si="182"/>
        <v>0</v>
      </c>
      <c r="Z167" s="102"/>
      <c r="AA167" s="82">
        <f t="shared" si="183"/>
        <v>0</v>
      </c>
      <c r="AB167" s="308"/>
      <c r="AC167" s="86">
        <f t="shared" si="145"/>
        <v>0</v>
      </c>
      <c r="AD167" s="83">
        <f t="shared" si="184"/>
        <v>0</v>
      </c>
      <c r="AE167" s="56">
        <f t="shared" si="185"/>
        <v>0</v>
      </c>
      <c r="AF167" s="46"/>
      <c r="AG167" s="1"/>
    </row>
    <row r="168" spans="1:33" ht="12" customHeight="1" x14ac:dyDescent="0.3">
      <c r="A168" s="57" t="s">
        <v>247</v>
      </c>
      <c r="B168" s="265" t="s">
        <v>288</v>
      </c>
      <c r="C168" s="154">
        <v>87</v>
      </c>
      <c r="D168" s="160">
        <v>149.94999999999999</v>
      </c>
      <c r="E168" s="62"/>
      <c r="F168" s="51"/>
      <c r="G168" s="52">
        <f t="shared" si="189"/>
        <v>0</v>
      </c>
      <c r="H168" s="51"/>
      <c r="I168" s="52">
        <f t="shared" si="190"/>
        <v>0</v>
      </c>
      <c r="J168" s="51"/>
      <c r="K168" s="52">
        <f t="shared" si="191"/>
        <v>0</v>
      </c>
      <c r="L168" s="102"/>
      <c r="M168" s="210">
        <f t="shared" si="192"/>
        <v>0</v>
      </c>
      <c r="N168" s="102"/>
      <c r="O168" s="82">
        <f t="shared" si="138"/>
        <v>0</v>
      </c>
      <c r="P168" s="102"/>
      <c r="Q168" s="82">
        <f t="shared" si="178"/>
        <v>0</v>
      </c>
      <c r="R168" s="102"/>
      <c r="S168" s="82">
        <f t="shared" si="179"/>
        <v>0</v>
      </c>
      <c r="T168" s="102"/>
      <c r="U168" s="82">
        <f t="shared" si="180"/>
        <v>0</v>
      </c>
      <c r="V168" s="102"/>
      <c r="W168" s="82">
        <f t="shared" si="181"/>
        <v>0</v>
      </c>
      <c r="X168" s="102"/>
      <c r="Y168" s="82">
        <f t="shared" si="182"/>
        <v>0</v>
      </c>
      <c r="Z168" s="102"/>
      <c r="AA168" s="82">
        <f t="shared" si="183"/>
        <v>0</v>
      </c>
      <c r="AB168" s="308"/>
      <c r="AC168" s="86">
        <f t="shared" si="145"/>
        <v>0</v>
      </c>
      <c r="AD168" s="83">
        <f t="shared" si="184"/>
        <v>0</v>
      </c>
      <c r="AE168" s="56">
        <f t="shared" si="185"/>
        <v>0</v>
      </c>
      <c r="AF168" s="46"/>
      <c r="AG168" s="1"/>
    </row>
    <row r="169" spans="1:33" ht="12" customHeight="1" x14ac:dyDescent="0.3">
      <c r="A169" s="57" t="s">
        <v>247</v>
      </c>
      <c r="B169" s="265" t="s">
        <v>289</v>
      </c>
      <c r="C169" s="154">
        <v>87</v>
      </c>
      <c r="D169" s="160">
        <v>149.94999999999999</v>
      </c>
      <c r="E169" s="62"/>
      <c r="F169" s="51"/>
      <c r="G169" s="52">
        <f t="shared" si="189"/>
        <v>0</v>
      </c>
      <c r="H169" s="51"/>
      <c r="I169" s="52">
        <f t="shared" si="190"/>
        <v>0</v>
      </c>
      <c r="J169" s="51"/>
      <c r="K169" s="52">
        <f t="shared" si="191"/>
        <v>0</v>
      </c>
      <c r="L169" s="102"/>
      <c r="M169" s="210">
        <f t="shared" si="192"/>
        <v>0</v>
      </c>
      <c r="N169" s="102"/>
      <c r="O169" s="82">
        <f t="shared" si="138"/>
        <v>0</v>
      </c>
      <c r="P169" s="102"/>
      <c r="Q169" s="82">
        <f t="shared" si="178"/>
        <v>0</v>
      </c>
      <c r="R169" s="102"/>
      <c r="S169" s="82">
        <f t="shared" si="179"/>
        <v>0</v>
      </c>
      <c r="T169" s="102"/>
      <c r="U169" s="82">
        <f t="shared" si="180"/>
        <v>0</v>
      </c>
      <c r="V169" s="102"/>
      <c r="W169" s="82">
        <f t="shared" si="181"/>
        <v>0</v>
      </c>
      <c r="X169" s="102"/>
      <c r="Y169" s="82">
        <f t="shared" si="182"/>
        <v>0</v>
      </c>
      <c r="Z169" s="102"/>
      <c r="AA169" s="82">
        <f t="shared" si="183"/>
        <v>0</v>
      </c>
      <c r="AB169" s="308"/>
      <c r="AC169" s="86">
        <f t="shared" si="145"/>
        <v>0</v>
      </c>
      <c r="AD169" s="83">
        <f t="shared" si="184"/>
        <v>0</v>
      </c>
      <c r="AE169" s="56">
        <f t="shared" si="185"/>
        <v>0</v>
      </c>
      <c r="AF169" s="46"/>
      <c r="AG169" s="1"/>
    </row>
    <row r="170" spans="1:33" ht="12" customHeight="1" x14ac:dyDescent="0.3">
      <c r="A170" s="337" t="s">
        <v>313</v>
      </c>
      <c r="B170" s="265" t="s">
        <v>248</v>
      </c>
      <c r="C170" s="154">
        <v>69</v>
      </c>
      <c r="D170" s="160">
        <v>119.95</v>
      </c>
      <c r="E170" s="62"/>
      <c r="F170" s="51"/>
      <c r="G170" s="52">
        <f t="shared" si="189"/>
        <v>0</v>
      </c>
      <c r="H170" s="51"/>
      <c r="I170" s="52">
        <f t="shared" si="190"/>
        <v>0</v>
      </c>
      <c r="J170" s="51"/>
      <c r="K170" s="52">
        <f t="shared" si="191"/>
        <v>0</v>
      </c>
      <c r="L170" s="102"/>
      <c r="M170" s="210">
        <f t="shared" si="192"/>
        <v>0</v>
      </c>
      <c r="N170" s="102"/>
      <c r="O170" s="82">
        <f t="shared" si="138"/>
        <v>0</v>
      </c>
      <c r="P170" s="102"/>
      <c r="Q170" s="82">
        <f t="shared" si="178"/>
        <v>0</v>
      </c>
      <c r="R170" s="102"/>
      <c r="S170" s="82">
        <f t="shared" si="179"/>
        <v>0</v>
      </c>
      <c r="T170" s="102"/>
      <c r="U170" s="82">
        <f t="shared" si="180"/>
        <v>0</v>
      </c>
      <c r="V170" s="102"/>
      <c r="W170" s="82">
        <f t="shared" si="181"/>
        <v>0</v>
      </c>
      <c r="X170" s="102"/>
      <c r="Y170" s="82">
        <f t="shared" si="182"/>
        <v>0</v>
      </c>
      <c r="Z170" s="102"/>
      <c r="AA170" s="82">
        <f t="shared" si="183"/>
        <v>0</v>
      </c>
      <c r="AB170" s="308"/>
      <c r="AC170" s="86">
        <f t="shared" si="145"/>
        <v>0</v>
      </c>
      <c r="AD170" s="83">
        <f t="shared" si="184"/>
        <v>0</v>
      </c>
      <c r="AE170" s="56">
        <f t="shared" si="185"/>
        <v>0</v>
      </c>
      <c r="AF170" s="46"/>
      <c r="AG170" s="1"/>
    </row>
    <row r="171" spans="1:33" ht="12" customHeight="1" x14ac:dyDescent="0.3">
      <c r="A171" s="337" t="s">
        <v>314</v>
      </c>
      <c r="B171" s="265" t="s">
        <v>249</v>
      </c>
      <c r="C171" s="154">
        <v>69</v>
      </c>
      <c r="D171" s="160">
        <v>119.95</v>
      </c>
      <c r="E171" s="62"/>
      <c r="F171" s="51"/>
      <c r="G171" s="52">
        <f t="shared" si="189"/>
        <v>0</v>
      </c>
      <c r="H171" s="51"/>
      <c r="I171" s="52">
        <f t="shared" si="190"/>
        <v>0</v>
      </c>
      <c r="J171" s="51"/>
      <c r="K171" s="52">
        <f t="shared" si="191"/>
        <v>0</v>
      </c>
      <c r="L171" s="102"/>
      <c r="M171" s="210">
        <f t="shared" si="192"/>
        <v>0</v>
      </c>
      <c r="N171" s="102"/>
      <c r="O171" s="82">
        <f t="shared" si="138"/>
        <v>0</v>
      </c>
      <c r="P171" s="102"/>
      <c r="Q171" s="82">
        <f t="shared" si="178"/>
        <v>0</v>
      </c>
      <c r="R171" s="102"/>
      <c r="S171" s="82">
        <f t="shared" si="179"/>
        <v>0</v>
      </c>
      <c r="T171" s="102"/>
      <c r="U171" s="82">
        <f t="shared" si="180"/>
        <v>0</v>
      </c>
      <c r="V171" s="102"/>
      <c r="W171" s="82">
        <f t="shared" si="181"/>
        <v>0</v>
      </c>
      <c r="X171" s="102"/>
      <c r="Y171" s="82">
        <f t="shared" si="182"/>
        <v>0</v>
      </c>
      <c r="Z171" s="102"/>
      <c r="AA171" s="82">
        <f t="shared" si="183"/>
        <v>0</v>
      </c>
      <c r="AB171" s="308"/>
      <c r="AC171" s="86">
        <f t="shared" si="145"/>
        <v>0</v>
      </c>
      <c r="AD171" s="83">
        <f t="shared" si="184"/>
        <v>0</v>
      </c>
      <c r="AE171" s="56">
        <f t="shared" si="185"/>
        <v>0</v>
      </c>
      <c r="AF171" s="46"/>
      <c r="AG171" s="1"/>
    </row>
    <row r="172" spans="1:33" ht="12" customHeight="1" x14ac:dyDescent="0.3">
      <c r="A172" s="337" t="s">
        <v>315</v>
      </c>
      <c r="B172" s="265" t="s">
        <v>250</v>
      </c>
      <c r="C172" s="154">
        <v>69</v>
      </c>
      <c r="D172" s="160">
        <v>119.95</v>
      </c>
      <c r="E172" s="62"/>
      <c r="F172" s="51"/>
      <c r="G172" s="52">
        <f t="shared" si="189"/>
        <v>0</v>
      </c>
      <c r="H172" s="51"/>
      <c r="I172" s="52">
        <f t="shared" si="190"/>
        <v>0</v>
      </c>
      <c r="J172" s="51"/>
      <c r="K172" s="52">
        <f t="shared" si="191"/>
        <v>0</v>
      </c>
      <c r="L172" s="102"/>
      <c r="M172" s="210">
        <f t="shared" si="192"/>
        <v>0</v>
      </c>
      <c r="N172" s="102"/>
      <c r="O172" s="82">
        <f t="shared" si="138"/>
        <v>0</v>
      </c>
      <c r="P172" s="102"/>
      <c r="Q172" s="82">
        <f t="shared" si="178"/>
        <v>0</v>
      </c>
      <c r="R172" s="102"/>
      <c r="S172" s="82">
        <f t="shared" si="179"/>
        <v>0</v>
      </c>
      <c r="T172" s="102"/>
      <c r="U172" s="82">
        <f t="shared" si="180"/>
        <v>0</v>
      </c>
      <c r="V172" s="102"/>
      <c r="W172" s="82">
        <f t="shared" si="181"/>
        <v>0</v>
      </c>
      <c r="X172" s="102"/>
      <c r="Y172" s="82">
        <f t="shared" si="182"/>
        <v>0</v>
      </c>
      <c r="Z172" s="102"/>
      <c r="AA172" s="82">
        <f t="shared" si="183"/>
        <v>0</v>
      </c>
      <c r="AB172" s="308"/>
      <c r="AC172" s="86">
        <f t="shared" si="145"/>
        <v>0</v>
      </c>
      <c r="AD172" s="83">
        <f t="shared" si="184"/>
        <v>0</v>
      </c>
      <c r="AE172" s="56">
        <f t="shared" si="185"/>
        <v>0</v>
      </c>
      <c r="AF172" s="46" t="s">
        <v>15</v>
      </c>
      <c r="AG172" s="1"/>
    </row>
    <row r="173" spans="1:33" ht="12" customHeight="1" x14ac:dyDescent="0.3">
      <c r="A173" s="337" t="s">
        <v>316</v>
      </c>
      <c r="B173" s="265" t="s">
        <v>251</v>
      </c>
      <c r="C173" s="154">
        <v>69</v>
      </c>
      <c r="D173" s="160">
        <v>119.95</v>
      </c>
      <c r="E173" s="62"/>
      <c r="F173" s="51"/>
      <c r="G173" s="52">
        <f t="shared" si="189"/>
        <v>0</v>
      </c>
      <c r="H173" s="51"/>
      <c r="I173" s="52">
        <f t="shared" si="190"/>
        <v>0</v>
      </c>
      <c r="J173" s="51"/>
      <c r="K173" s="52">
        <f t="shared" si="191"/>
        <v>0</v>
      </c>
      <c r="L173" s="102"/>
      <c r="M173" s="210">
        <f t="shared" si="192"/>
        <v>0</v>
      </c>
      <c r="N173" s="102"/>
      <c r="O173" s="82">
        <f t="shared" si="138"/>
        <v>0</v>
      </c>
      <c r="P173" s="102"/>
      <c r="Q173" s="82">
        <f t="shared" si="178"/>
        <v>0</v>
      </c>
      <c r="R173" s="102"/>
      <c r="S173" s="82">
        <f t="shared" si="179"/>
        <v>0</v>
      </c>
      <c r="T173" s="102"/>
      <c r="U173" s="82">
        <f t="shared" si="180"/>
        <v>0</v>
      </c>
      <c r="V173" s="102"/>
      <c r="W173" s="82">
        <f t="shared" si="181"/>
        <v>0</v>
      </c>
      <c r="X173" s="102"/>
      <c r="Y173" s="82">
        <f t="shared" si="182"/>
        <v>0</v>
      </c>
      <c r="Z173" s="102"/>
      <c r="AA173" s="82">
        <f t="shared" si="183"/>
        <v>0</v>
      </c>
      <c r="AB173" s="308"/>
      <c r="AC173" s="86">
        <f t="shared" si="145"/>
        <v>0</v>
      </c>
      <c r="AD173" s="83">
        <f t="shared" si="184"/>
        <v>0</v>
      </c>
      <c r="AE173" s="56">
        <f t="shared" si="185"/>
        <v>0</v>
      </c>
      <c r="AF173" s="46" t="s">
        <v>76</v>
      </c>
      <c r="AG173" s="1"/>
    </row>
    <row r="174" spans="1:33" ht="12" customHeight="1" x14ac:dyDescent="0.3">
      <c r="A174" s="337" t="s">
        <v>317</v>
      </c>
      <c r="B174" s="265" t="s">
        <v>252</v>
      </c>
      <c r="C174" s="154">
        <v>69</v>
      </c>
      <c r="D174" s="160">
        <v>119.95</v>
      </c>
      <c r="E174" s="62"/>
      <c r="F174" s="51"/>
      <c r="G174" s="52">
        <f t="shared" si="189"/>
        <v>0</v>
      </c>
      <c r="H174" s="51"/>
      <c r="I174" s="52">
        <f t="shared" si="190"/>
        <v>0</v>
      </c>
      <c r="J174" s="51"/>
      <c r="K174" s="52">
        <f t="shared" si="191"/>
        <v>0</v>
      </c>
      <c r="L174" s="102"/>
      <c r="M174" s="210">
        <f t="shared" si="192"/>
        <v>0</v>
      </c>
      <c r="N174" s="102"/>
      <c r="O174" s="82">
        <f t="shared" si="138"/>
        <v>0</v>
      </c>
      <c r="P174" s="102"/>
      <c r="Q174" s="82">
        <f t="shared" si="178"/>
        <v>0</v>
      </c>
      <c r="R174" s="102"/>
      <c r="S174" s="82">
        <f t="shared" si="179"/>
        <v>0</v>
      </c>
      <c r="T174" s="102"/>
      <c r="U174" s="82">
        <f t="shared" si="180"/>
        <v>0</v>
      </c>
      <c r="V174" s="102"/>
      <c r="W174" s="82">
        <f t="shared" si="181"/>
        <v>0</v>
      </c>
      <c r="X174" s="102"/>
      <c r="Y174" s="82">
        <f t="shared" si="182"/>
        <v>0</v>
      </c>
      <c r="Z174" s="102"/>
      <c r="AA174" s="82">
        <f t="shared" si="183"/>
        <v>0</v>
      </c>
      <c r="AB174" s="308"/>
      <c r="AC174" s="86">
        <f t="shared" si="145"/>
        <v>0</v>
      </c>
      <c r="AD174" s="83">
        <f t="shared" si="184"/>
        <v>0</v>
      </c>
      <c r="AE174" s="56">
        <f t="shared" si="185"/>
        <v>0</v>
      </c>
      <c r="AF174" s="46" t="s">
        <v>77</v>
      </c>
      <c r="AG174" s="1"/>
    </row>
    <row r="175" spans="1:33" ht="12" customHeight="1" x14ac:dyDescent="0.3">
      <c r="A175" s="337" t="s">
        <v>318</v>
      </c>
      <c r="B175" s="265" t="s">
        <v>253</v>
      </c>
      <c r="C175" s="154">
        <v>69</v>
      </c>
      <c r="D175" s="160">
        <v>119.95</v>
      </c>
      <c r="E175" s="62"/>
      <c r="F175" s="51"/>
      <c r="G175" s="52">
        <f t="shared" si="189"/>
        <v>0</v>
      </c>
      <c r="H175" s="51"/>
      <c r="I175" s="52">
        <f t="shared" si="190"/>
        <v>0</v>
      </c>
      <c r="J175" s="51"/>
      <c r="K175" s="52">
        <f t="shared" si="191"/>
        <v>0</v>
      </c>
      <c r="L175" s="102"/>
      <c r="M175" s="210">
        <f t="shared" si="192"/>
        <v>0</v>
      </c>
      <c r="N175" s="102"/>
      <c r="O175" s="82">
        <f t="shared" si="138"/>
        <v>0</v>
      </c>
      <c r="P175" s="102"/>
      <c r="Q175" s="82">
        <f t="shared" si="178"/>
        <v>0</v>
      </c>
      <c r="R175" s="102"/>
      <c r="S175" s="82">
        <f t="shared" si="179"/>
        <v>0</v>
      </c>
      <c r="T175" s="102"/>
      <c r="U175" s="82">
        <f t="shared" si="180"/>
        <v>0</v>
      </c>
      <c r="V175" s="102"/>
      <c r="W175" s="82">
        <f t="shared" si="181"/>
        <v>0</v>
      </c>
      <c r="X175" s="102"/>
      <c r="Y175" s="82">
        <f t="shared" si="182"/>
        <v>0</v>
      </c>
      <c r="Z175" s="102"/>
      <c r="AA175" s="82">
        <f t="shared" si="183"/>
        <v>0</v>
      </c>
      <c r="AB175" s="308"/>
      <c r="AC175" s="86">
        <f t="shared" si="145"/>
        <v>0</v>
      </c>
      <c r="AD175" s="83">
        <f t="shared" si="184"/>
        <v>0</v>
      </c>
      <c r="AE175" s="56">
        <f t="shared" si="185"/>
        <v>0</v>
      </c>
      <c r="AF175" s="301">
        <f>SUM(AE141:AE152,AE154:AE175)</f>
        <v>0</v>
      </c>
      <c r="AG175" s="1"/>
    </row>
    <row r="176" spans="1:33" ht="13" x14ac:dyDescent="0.3">
      <c r="A176" s="297"/>
      <c r="B176" s="298" t="s">
        <v>254</v>
      </c>
      <c r="C176" s="289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290"/>
      <c r="AD176" s="290"/>
      <c r="AE176" s="299"/>
      <c r="AG176" s="1"/>
    </row>
    <row r="177" spans="1:34" ht="12" customHeight="1" x14ac:dyDescent="0.3">
      <c r="A177" s="313" t="s">
        <v>290</v>
      </c>
      <c r="B177" s="265" t="s">
        <v>296</v>
      </c>
      <c r="C177" s="154">
        <v>25</v>
      </c>
      <c r="D177" s="160">
        <v>49</v>
      </c>
      <c r="E177" s="62"/>
      <c r="F177" s="51"/>
      <c r="G177" s="52">
        <f t="shared" ref="G177:G184" si="193">C177*F177</f>
        <v>0</v>
      </c>
      <c r="H177" s="51"/>
      <c r="I177" s="52">
        <f t="shared" ref="I177:I184" si="194">C177*H177</f>
        <v>0</v>
      </c>
      <c r="J177" s="51"/>
      <c r="K177" s="52">
        <f t="shared" ref="K177:K184" si="195">C177*J177</f>
        <v>0</v>
      </c>
      <c r="L177" s="102"/>
      <c r="M177" s="210">
        <f t="shared" ref="M177:M184" si="196">L177*C177</f>
        <v>0</v>
      </c>
      <c r="N177" s="102"/>
      <c r="O177" s="82">
        <f t="shared" si="138"/>
        <v>0</v>
      </c>
      <c r="P177" s="102"/>
      <c r="Q177" s="82">
        <f t="shared" ref="Q177:Q184" si="197">C177*P177</f>
        <v>0</v>
      </c>
      <c r="R177" s="102"/>
      <c r="S177" s="82">
        <f t="shared" ref="S177:S184" si="198">C177*R177</f>
        <v>0</v>
      </c>
      <c r="T177" s="102"/>
      <c r="U177" s="82">
        <f t="shared" ref="U177:U184" si="199">C177*T177</f>
        <v>0</v>
      </c>
      <c r="V177" s="102"/>
      <c r="W177" s="82">
        <f t="shared" ref="W177:W184" si="200">C177*V177</f>
        <v>0</v>
      </c>
      <c r="X177" s="102"/>
      <c r="Y177" s="82">
        <f t="shared" ref="Y177:Y184" si="201">C177*X177</f>
        <v>0</v>
      </c>
      <c r="Z177" s="102"/>
      <c r="AA177" s="82">
        <f t="shared" ref="AA177:AA184" si="202">C177*Z177</f>
        <v>0</v>
      </c>
      <c r="AB177" s="308"/>
      <c r="AC177" s="86">
        <f t="shared" si="145"/>
        <v>0</v>
      </c>
      <c r="AD177" s="83">
        <f t="shared" ref="AD177:AD184" si="203">AE177*C177</f>
        <v>0</v>
      </c>
      <c r="AE177" s="56">
        <f t="shared" ref="AE177:AE184" si="204">SUM(F177,H177,J177,L177,N177,P177,R177,T177,V177,X177,Z177,AB177)</f>
        <v>0</v>
      </c>
      <c r="AF177" s="301"/>
      <c r="AG177" s="1"/>
    </row>
    <row r="178" spans="1:34" ht="12" customHeight="1" x14ac:dyDescent="0.3">
      <c r="A178" s="313" t="s">
        <v>291</v>
      </c>
      <c r="B178" s="265" t="s">
        <v>297</v>
      </c>
      <c r="C178" s="154">
        <v>25</v>
      </c>
      <c r="D178" s="160">
        <v>49</v>
      </c>
      <c r="E178" s="62"/>
      <c r="F178" s="51"/>
      <c r="G178" s="52">
        <f t="shared" si="193"/>
        <v>0</v>
      </c>
      <c r="H178" s="51"/>
      <c r="I178" s="52">
        <f t="shared" si="194"/>
        <v>0</v>
      </c>
      <c r="J178" s="51"/>
      <c r="K178" s="52">
        <f t="shared" si="195"/>
        <v>0</v>
      </c>
      <c r="L178" s="102"/>
      <c r="M178" s="210">
        <f t="shared" si="196"/>
        <v>0</v>
      </c>
      <c r="N178" s="102"/>
      <c r="O178" s="82">
        <f t="shared" si="138"/>
        <v>0</v>
      </c>
      <c r="P178" s="102"/>
      <c r="Q178" s="82">
        <f t="shared" si="197"/>
        <v>0</v>
      </c>
      <c r="R178" s="102"/>
      <c r="S178" s="82">
        <f t="shared" si="198"/>
        <v>0</v>
      </c>
      <c r="T178" s="102"/>
      <c r="U178" s="82">
        <f t="shared" si="199"/>
        <v>0</v>
      </c>
      <c r="V178" s="102"/>
      <c r="W178" s="82">
        <f t="shared" si="200"/>
        <v>0</v>
      </c>
      <c r="X178" s="102"/>
      <c r="Y178" s="82">
        <f t="shared" si="201"/>
        <v>0</v>
      </c>
      <c r="Z178" s="102"/>
      <c r="AA178" s="82">
        <f t="shared" si="202"/>
        <v>0</v>
      </c>
      <c r="AB178" s="308"/>
      <c r="AC178" s="86">
        <f t="shared" si="145"/>
        <v>0</v>
      </c>
      <c r="AD178" s="83">
        <f t="shared" si="203"/>
        <v>0</v>
      </c>
      <c r="AE178" s="56">
        <f t="shared" si="204"/>
        <v>0</v>
      </c>
      <c r="AF178" s="301"/>
      <c r="AG178" s="1"/>
    </row>
    <row r="179" spans="1:34" ht="12" customHeight="1" x14ac:dyDescent="0.3">
      <c r="A179" s="313" t="s">
        <v>292</v>
      </c>
      <c r="B179" s="265" t="s">
        <v>298</v>
      </c>
      <c r="C179" s="154">
        <v>25</v>
      </c>
      <c r="D179" s="160">
        <v>49</v>
      </c>
      <c r="E179" s="62"/>
      <c r="F179" s="51"/>
      <c r="G179" s="52">
        <f t="shared" si="193"/>
        <v>0</v>
      </c>
      <c r="H179" s="51"/>
      <c r="I179" s="52">
        <f t="shared" si="194"/>
        <v>0</v>
      </c>
      <c r="J179" s="51"/>
      <c r="K179" s="52">
        <f t="shared" si="195"/>
        <v>0</v>
      </c>
      <c r="L179" s="102"/>
      <c r="M179" s="210">
        <f t="shared" si="196"/>
        <v>0</v>
      </c>
      <c r="N179" s="102"/>
      <c r="O179" s="82">
        <f t="shared" si="138"/>
        <v>0</v>
      </c>
      <c r="P179" s="102"/>
      <c r="Q179" s="82">
        <f t="shared" si="197"/>
        <v>0</v>
      </c>
      <c r="R179" s="102"/>
      <c r="S179" s="82">
        <f t="shared" si="198"/>
        <v>0</v>
      </c>
      <c r="T179" s="102"/>
      <c r="U179" s="82">
        <f t="shared" si="199"/>
        <v>0</v>
      </c>
      <c r="V179" s="102"/>
      <c r="W179" s="82">
        <f t="shared" si="200"/>
        <v>0</v>
      </c>
      <c r="X179" s="102"/>
      <c r="Y179" s="82">
        <f t="shared" si="201"/>
        <v>0</v>
      </c>
      <c r="Z179" s="102"/>
      <c r="AA179" s="82">
        <f t="shared" si="202"/>
        <v>0</v>
      </c>
      <c r="AB179" s="308"/>
      <c r="AC179" s="86">
        <f t="shared" si="145"/>
        <v>0</v>
      </c>
      <c r="AD179" s="83">
        <f t="shared" si="203"/>
        <v>0</v>
      </c>
      <c r="AE179" s="56">
        <f t="shared" si="204"/>
        <v>0</v>
      </c>
      <c r="AF179" s="301"/>
      <c r="AG179" s="1"/>
    </row>
    <row r="180" spans="1:34" ht="12" customHeight="1" x14ac:dyDescent="0.3">
      <c r="A180" s="314" t="s">
        <v>305</v>
      </c>
      <c r="B180" s="265" t="s">
        <v>299</v>
      </c>
      <c r="C180" s="154">
        <v>25</v>
      </c>
      <c r="D180" s="160">
        <v>49</v>
      </c>
      <c r="E180" s="62"/>
      <c r="F180" s="51"/>
      <c r="G180" s="52">
        <f t="shared" si="193"/>
        <v>0</v>
      </c>
      <c r="H180" s="51"/>
      <c r="I180" s="52">
        <f t="shared" si="194"/>
        <v>0</v>
      </c>
      <c r="J180" s="51"/>
      <c r="K180" s="52">
        <f t="shared" si="195"/>
        <v>0</v>
      </c>
      <c r="L180" s="102"/>
      <c r="M180" s="210">
        <f t="shared" si="196"/>
        <v>0</v>
      </c>
      <c r="N180" s="102"/>
      <c r="O180" s="82">
        <f t="shared" si="138"/>
        <v>0</v>
      </c>
      <c r="P180" s="102"/>
      <c r="Q180" s="82">
        <f t="shared" si="197"/>
        <v>0</v>
      </c>
      <c r="R180" s="102"/>
      <c r="S180" s="82">
        <f t="shared" si="198"/>
        <v>0</v>
      </c>
      <c r="T180" s="102"/>
      <c r="U180" s="82">
        <f t="shared" si="199"/>
        <v>0</v>
      </c>
      <c r="V180" s="102"/>
      <c r="W180" s="82">
        <f t="shared" si="200"/>
        <v>0</v>
      </c>
      <c r="X180" s="102"/>
      <c r="Y180" s="82">
        <f t="shared" si="201"/>
        <v>0</v>
      </c>
      <c r="Z180" s="102"/>
      <c r="AA180" s="82">
        <f t="shared" si="202"/>
        <v>0</v>
      </c>
      <c r="AB180" s="308"/>
      <c r="AC180" s="86">
        <f t="shared" si="145"/>
        <v>0</v>
      </c>
      <c r="AD180" s="83">
        <f t="shared" si="203"/>
        <v>0</v>
      </c>
      <c r="AE180" s="56">
        <f t="shared" si="204"/>
        <v>0</v>
      </c>
      <c r="AF180" s="301"/>
      <c r="AG180" s="1"/>
    </row>
    <row r="181" spans="1:34" ht="12" customHeight="1" x14ac:dyDescent="0.3">
      <c r="A181" s="313" t="s">
        <v>293</v>
      </c>
      <c r="B181" s="265" t="s">
        <v>296</v>
      </c>
      <c r="C181" s="154">
        <v>25</v>
      </c>
      <c r="D181" s="160">
        <v>49</v>
      </c>
      <c r="E181" s="62"/>
      <c r="F181" s="51"/>
      <c r="G181" s="52">
        <f t="shared" si="193"/>
        <v>0</v>
      </c>
      <c r="H181" s="51"/>
      <c r="I181" s="52">
        <f t="shared" si="194"/>
        <v>0</v>
      </c>
      <c r="J181" s="51"/>
      <c r="K181" s="52">
        <f t="shared" si="195"/>
        <v>0</v>
      </c>
      <c r="L181" s="102"/>
      <c r="M181" s="210">
        <f t="shared" si="196"/>
        <v>0</v>
      </c>
      <c r="N181" s="102"/>
      <c r="O181" s="82">
        <f t="shared" si="138"/>
        <v>0</v>
      </c>
      <c r="P181" s="102"/>
      <c r="Q181" s="82">
        <f t="shared" si="197"/>
        <v>0</v>
      </c>
      <c r="R181" s="102"/>
      <c r="S181" s="82">
        <f t="shared" si="198"/>
        <v>0</v>
      </c>
      <c r="T181" s="102"/>
      <c r="U181" s="82">
        <f t="shared" si="199"/>
        <v>0</v>
      </c>
      <c r="V181" s="102"/>
      <c r="W181" s="82">
        <f t="shared" si="200"/>
        <v>0</v>
      </c>
      <c r="X181" s="102"/>
      <c r="Y181" s="82">
        <f t="shared" si="201"/>
        <v>0</v>
      </c>
      <c r="Z181" s="102"/>
      <c r="AA181" s="82">
        <f t="shared" si="202"/>
        <v>0</v>
      </c>
      <c r="AB181" s="308"/>
      <c r="AC181" s="86">
        <f t="shared" si="145"/>
        <v>0</v>
      </c>
      <c r="AD181" s="83">
        <f t="shared" si="203"/>
        <v>0</v>
      </c>
      <c r="AE181" s="56">
        <f t="shared" si="204"/>
        <v>0</v>
      </c>
      <c r="AF181" s="301"/>
      <c r="AG181" s="1"/>
    </row>
    <row r="182" spans="1:34" ht="12" customHeight="1" x14ac:dyDescent="0.3">
      <c r="A182" s="313" t="s">
        <v>294</v>
      </c>
      <c r="B182" s="265" t="s">
        <v>297</v>
      </c>
      <c r="C182" s="154">
        <v>25</v>
      </c>
      <c r="D182" s="160">
        <v>49</v>
      </c>
      <c r="E182" s="62"/>
      <c r="F182" s="51"/>
      <c r="G182" s="52">
        <f t="shared" si="193"/>
        <v>0</v>
      </c>
      <c r="H182" s="51"/>
      <c r="I182" s="52">
        <f t="shared" si="194"/>
        <v>0</v>
      </c>
      <c r="J182" s="51"/>
      <c r="K182" s="52">
        <f t="shared" si="195"/>
        <v>0</v>
      </c>
      <c r="L182" s="102"/>
      <c r="M182" s="210">
        <f t="shared" si="196"/>
        <v>0</v>
      </c>
      <c r="N182" s="102"/>
      <c r="O182" s="82">
        <f t="shared" si="138"/>
        <v>0</v>
      </c>
      <c r="P182" s="102"/>
      <c r="Q182" s="82">
        <f t="shared" si="197"/>
        <v>0</v>
      </c>
      <c r="R182" s="102"/>
      <c r="S182" s="82">
        <f t="shared" si="198"/>
        <v>0</v>
      </c>
      <c r="T182" s="102"/>
      <c r="U182" s="82">
        <f t="shared" si="199"/>
        <v>0</v>
      </c>
      <c r="V182" s="102"/>
      <c r="W182" s="82">
        <f t="shared" si="200"/>
        <v>0</v>
      </c>
      <c r="X182" s="102"/>
      <c r="Y182" s="82">
        <f t="shared" si="201"/>
        <v>0</v>
      </c>
      <c r="Z182" s="102"/>
      <c r="AA182" s="82">
        <f t="shared" si="202"/>
        <v>0</v>
      </c>
      <c r="AB182" s="308"/>
      <c r="AC182" s="86">
        <f t="shared" si="145"/>
        <v>0</v>
      </c>
      <c r="AD182" s="83">
        <f t="shared" si="203"/>
        <v>0</v>
      </c>
      <c r="AE182" s="56">
        <f t="shared" si="204"/>
        <v>0</v>
      </c>
      <c r="AF182" s="301"/>
      <c r="AG182" s="1"/>
    </row>
    <row r="183" spans="1:34" ht="12" customHeight="1" x14ac:dyDescent="0.3">
      <c r="A183" s="313" t="s">
        <v>295</v>
      </c>
      <c r="B183" s="265" t="s">
        <v>298</v>
      </c>
      <c r="C183" s="154">
        <v>25</v>
      </c>
      <c r="D183" s="160">
        <v>49</v>
      </c>
      <c r="E183" s="62"/>
      <c r="F183" s="51"/>
      <c r="G183" s="52">
        <f t="shared" si="193"/>
        <v>0</v>
      </c>
      <c r="H183" s="51"/>
      <c r="I183" s="52">
        <f t="shared" si="194"/>
        <v>0</v>
      </c>
      <c r="J183" s="51"/>
      <c r="K183" s="52">
        <f t="shared" si="195"/>
        <v>0</v>
      </c>
      <c r="L183" s="102"/>
      <c r="M183" s="210">
        <f t="shared" si="196"/>
        <v>0</v>
      </c>
      <c r="N183" s="102"/>
      <c r="O183" s="82">
        <f t="shared" si="138"/>
        <v>0</v>
      </c>
      <c r="P183" s="102"/>
      <c r="Q183" s="82">
        <f t="shared" si="197"/>
        <v>0</v>
      </c>
      <c r="R183" s="102"/>
      <c r="S183" s="82">
        <f t="shared" si="198"/>
        <v>0</v>
      </c>
      <c r="T183" s="102"/>
      <c r="U183" s="82">
        <f t="shared" si="199"/>
        <v>0</v>
      </c>
      <c r="V183" s="102"/>
      <c r="W183" s="82">
        <f t="shared" si="200"/>
        <v>0</v>
      </c>
      <c r="X183" s="102"/>
      <c r="Y183" s="82">
        <f t="shared" si="201"/>
        <v>0</v>
      </c>
      <c r="Z183" s="102"/>
      <c r="AA183" s="82">
        <f t="shared" si="202"/>
        <v>0</v>
      </c>
      <c r="AB183" s="308"/>
      <c r="AC183" s="86">
        <f t="shared" si="145"/>
        <v>0</v>
      </c>
      <c r="AD183" s="83">
        <f t="shared" si="203"/>
        <v>0</v>
      </c>
      <c r="AE183" s="56">
        <f t="shared" si="204"/>
        <v>0</v>
      </c>
      <c r="AF183" s="301"/>
      <c r="AG183" s="1"/>
    </row>
    <row r="184" spans="1:34" ht="12" customHeight="1" x14ac:dyDescent="0.3">
      <c r="A184" s="313" t="s">
        <v>306</v>
      </c>
      <c r="B184" s="265" t="s">
        <v>299</v>
      </c>
      <c r="C184" s="154">
        <v>25</v>
      </c>
      <c r="D184" s="160">
        <v>49</v>
      </c>
      <c r="E184" s="62"/>
      <c r="F184" s="51"/>
      <c r="G184" s="52">
        <f t="shared" si="193"/>
        <v>0</v>
      </c>
      <c r="H184" s="51"/>
      <c r="I184" s="52">
        <f t="shared" si="194"/>
        <v>0</v>
      </c>
      <c r="J184" s="51"/>
      <c r="K184" s="52">
        <f t="shared" si="195"/>
        <v>0</v>
      </c>
      <c r="L184" s="102"/>
      <c r="M184" s="210">
        <f t="shared" si="196"/>
        <v>0</v>
      </c>
      <c r="N184" s="102"/>
      <c r="O184" s="82">
        <f t="shared" si="138"/>
        <v>0</v>
      </c>
      <c r="P184" s="102"/>
      <c r="Q184" s="82">
        <f t="shared" si="197"/>
        <v>0</v>
      </c>
      <c r="R184" s="102"/>
      <c r="S184" s="82">
        <f t="shared" si="198"/>
        <v>0</v>
      </c>
      <c r="T184" s="102"/>
      <c r="U184" s="82">
        <f t="shared" si="199"/>
        <v>0</v>
      </c>
      <c r="V184" s="102"/>
      <c r="W184" s="82">
        <f t="shared" si="200"/>
        <v>0</v>
      </c>
      <c r="X184" s="102"/>
      <c r="Y184" s="82">
        <f t="shared" si="201"/>
        <v>0</v>
      </c>
      <c r="Z184" s="102"/>
      <c r="AA184" s="82">
        <f t="shared" si="202"/>
        <v>0</v>
      </c>
      <c r="AB184" s="308"/>
      <c r="AC184" s="86">
        <f t="shared" si="145"/>
        <v>0</v>
      </c>
      <c r="AD184" s="83">
        <f t="shared" si="203"/>
        <v>0</v>
      </c>
      <c r="AE184" s="56">
        <f t="shared" si="204"/>
        <v>0</v>
      </c>
      <c r="AF184" s="301"/>
      <c r="AG184" s="1"/>
    </row>
    <row r="185" spans="1:34" ht="13.5" thickBot="1" x14ac:dyDescent="0.35">
      <c r="A185" s="291"/>
      <c r="B185" s="292" t="s">
        <v>78</v>
      </c>
      <c r="C185" s="293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218"/>
      <c r="U185" s="218"/>
      <c r="V185" s="218"/>
      <c r="W185" s="218"/>
      <c r="X185" s="218"/>
      <c r="Y185" s="218"/>
      <c r="Z185" s="218"/>
      <c r="AA185" s="218"/>
      <c r="AB185" s="218"/>
      <c r="AC185" s="218"/>
      <c r="AD185" s="218"/>
      <c r="AE185" s="294"/>
      <c r="AF185" s="300">
        <f>SUM(AE177:AE184)</f>
        <v>0</v>
      </c>
      <c r="AG185" s="1"/>
    </row>
    <row r="186" spans="1:34" ht="12" customHeight="1" x14ac:dyDescent="0.3">
      <c r="A186" s="90">
        <v>881800103</v>
      </c>
      <c r="B186" s="174" t="s">
        <v>79</v>
      </c>
      <c r="C186" s="153">
        <v>10.75</v>
      </c>
      <c r="D186" s="334">
        <v>21.95</v>
      </c>
      <c r="E186" s="93"/>
      <c r="F186" s="85"/>
      <c r="G186" s="86">
        <f t="shared" ref="G186:G191" si="205">C186*F186</f>
        <v>0</v>
      </c>
      <c r="H186" s="85"/>
      <c r="I186" s="86">
        <f t="shared" ref="I186:I191" si="206">C186*H186</f>
        <v>0</v>
      </c>
      <c r="J186" s="85"/>
      <c r="K186" s="86">
        <f t="shared" ref="K186:K191" si="207">C186*J186</f>
        <v>0</v>
      </c>
      <c r="L186" s="104"/>
      <c r="M186" s="209">
        <f t="shared" ref="M186:M191" si="208">L186*C186</f>
        <v>0</v>
      </c>
      <c r="N186" s="104"/>
      <c r="O186" s="82">
        <f t="shared" si="138"/>
        <v>0</v>
      </c>
      <c r="P186" s="104"/>
      <c r="Q186" s="82">
        <f t="shared" ref="Q186:Q191" si="209">C186*P186</f>
        <v>0</v>
      </c>
      <c r="R186" s="104"/>
      <c r="S186" s="82">
        <f t="shared" ref="S186:S191" si="210">C186*R186</f>
        <v>0</v>
      </c>
      <c r="T186" s="104"/>
      <c r="U186" s="82">
        <f t="shared" ref="U186:U191" si="211">C186*T186</f>
        <v>0</v>
      </c>
      <c r="V186" s="104"/>
      <c r="W186" s="82">
        <f t="shared" ref="W186:W191" si="212">C186*V186</f>
        <v>0</v>
      </c>
      <c r="X186" s="104"/>
      <c r="Y186" s="82">
        <f t="shared" ref="Y186:Y191" si="213">C186*X186</f>
        <v>0</v>
      </c>
      <c r="Z186" s="104"/>
      <c r="AA186" s="82">
        <f t="shared" ref="AA186:AA191" si="214">C186*Z186</f>
        <v>0</v>
      </c>
      <c r="AB186" s="188"/>
      <c r="AC186" s="86">
        <f t="shared" si="145"/>
        <v>0</v>
      </c>
      <c r="AD186" s="75">
        <f t="shared" ref="AD186:AD191" si="215">AE186*C186</f>
        <v>0</v>
      </c>
      <c r="AE186" s="87">
        <f t="shared" ref="AE186:AE191" si="216">SUM(F186,H186,J186,L186,N186,P186,R186,T186,V186,X186,Z186,AB186)</f>
        <v>0</v>
      </c>
      <c r="AG186" s="1"/>
    </row>
    <row r="187" spans="1:34" ht="12" customHeight="1" x14ac:dyDescent="0.3">
      <c r="A187" s="57">
        <v>882420103</v>
      </c>
      <c r="B187" s="175" t="s">
        <v>80</v>
      </c>
      <c r="C187" s="154">
        <v>10.75</v>
      </c>
      <c r="D187" s="335">
        <v>21.95</v>
      </c>
      <c r="E187" s="62"/>
      <c r="F187" s="51"/>
      <c r="G187" s="52">
        <f t="shared" si="205"/>
        <v>0</v>
      </c>
      <c r="H187" s="51"/>
      <c r="I187" s="52">
        <f t="shared" si="206"/>
        <v>0</v>
      </c>
      <c r="J187" s="51"/>
      <c r="K187" s="52">
        <f t="shared" si="207"/>
        <v>0</v>
      </c>
      <c r="L187" s="102"/>
      <c r="M187" s="210">
        <f t="shared" si="208"/>
        <v>0</v>
      </c>
      <c r="N187" s="102"/>
      <c r="O187" s="82">
        <f t="shared" si="138"/>
        <v>0</v>
      </c>
      <c r="P187" s="102"/>
      <c r="Q187" s="82">
        <f t="shared" si="209"/>
        <v>0</v>
      </c>
      <c r="R187" s="102"/>
      <c r="S187" s="82">
        <f t="shared" si="210"/>
        <v>0</v>
      </c>
      <c r="T187" s="102"/>
      <c r="U187" s="82">
        <f t="shared" si="211"/>
        <v>0</v>
      </c>
      <c r="V187" s="102"/>
      <c r="W187" s="82">
        <f t="shared" si="212"/>
        <v>0</v>
      </c>
      <c r="X187" s="102"/>
      <c r="Y187" s="82">
        <f t="shared" si="213"/>
        <v>0</v>
      </c>
      <c r="Z187" s="102"/>
      <c r="AA187" s="82">
        <f t="shared" si="214"/>
        <v>0</v>
      </c>
      <c r="AB187" s="308"/>
      <c r="AC187" s="86">
        <f t="shared" ref="AC187:AC191" si="217">AB187*C187</f>
        <v>0</v>
      </c>
      <c r="AD187" s="53">
        <f t="shared" si="215"/>
        <v>0</v>
      </c>
      <c r="AE187" s="56">
        <f t="shared" si="216"/>
        <v>0</v>
      </c>
      <c r="AF187" s="41" t="s">
        <v>15</v>
      </c>
    </row>
    <row r="188" spans="1:34" ht="12" customHeight="1" x14ac:dyDescent="0.3">
      <c r="A188" s="57">
        <v>882320103</v>
      </c>
      <c r="B188" s="175" t="s">
        <v>81</v>
      </c>
      <c r="C188" s="154">
        <v>21.5</v>
      </c>
      <c r="D188" s="335">
        <v>42.95</v>
      </c>
      <c r="E188" s="62"/>
      <c r="F188" s="51"/>
      <c r="G188" s="52">
        <f t="shared" si="205"/>
        <v>0</v>
      </c>
      <c r="H188" s="51"/>
      <c r="I188" s="52">
        <f t="shared" si="206"/>
        <v>0</v>
      </c>
      <c r="J188" s="51"/>
      <c r="K188" s="52">
        <f t="shared" si="207"/>
        <v>0</v>
      </c>
      <c r="L188" s="102"/>
      <c r="M188" s="210">
        <f t="shared" si="208"/>
        <v>0</v>
      </c>
      <c r="N188" s="102"/>
      <c r="O188" s="82">
        <f t="shared" si="138"/>
        <v>0</v>
      </c>
      <c r="P188" s="102"/>
      <c r="Q188" s="82">
        <f t="shared" si="209"/>
        <v>0</v>
      </c>
      <c r="R188" s="102"/>
      <c r="S188" s="82">
        <f t="shared" si="210"/>
        <v>0</v>
      </c>
      <c r="T188" s="102"/>
      <c r="U188" s="82">
        <f t="shared" si="211"/>
        <v>0</v>
      </c>
      <c r="V188" s="102"/>
      <c r="W188" s="82">
        <f t="shared" si="212"/>
        <v>0</v>
      </c>
      <c r="X188" s="102"/>
      <c r="Y188" s="82">
        <f t="shared" si="213"/>
        <v>0</v>
      </c>
      <c r="Z188" s="102"/>
      <c r="AA188" s="82">
        <f t="shared" si="214"/>
        <v>0</v>
      </c>
      <c r="AB188" s="308"/>
      <c r="AC188" s="86">
        <f t="shared" si="217"/>
        <v>0</v>
      </c>
      <c r="AD188" s="53">
        <f t="shared" si="215"/>
        <v>0</v>
      </c>
      <c r="AE188" s="56">
        <f t="shared" si="216"/>
        <v>0</v>
      </c>
      <c r="AF188" s="41" t="s">
        <v>75</v>
      </c>
    </row>
    <row r="189" spans="1:34" ht="12" customHeight="1" x14ac:dyDescent="0.3">
      <c r="A189" s="311" t="s">
        <v>330</v>
      </c>
      <c r="B189" s="175" t="s">
        <v>82</v>
      </c>
      <c r="C189" s="154">
        <v>8.75</v>
      </c>
      <c r="D189" s="335">
        <v>17.95</v>
      </c>
      <c r="E189" s="48"/>
      <c r="F189" s="51"/>
      <c r="G189" s="52">
        <f t="shared" si="205"/>
        <v>0</v>
      </c>
      <c r="H189" s="51"/>
      <c r="I189" s="52">
        <f t="shared" si="206"/>
        <v>0</v>
      </c>
      <c r="J189" s="51"/>
      <c r="K189" s="52">
        <f t="shared" si="207"/>
        <v>0</v>
      </c>
      <c r="L189" s="102"/>
      <c r="M189" s="210">
        <f t="shared" si="208"/>
        <v>0</v>
      </c>
      <c r="N189" s="102"/>
      <c r="O189" s="82">
        <f t="shared" si="138"/>
        <v>0</v>
      </c>
      <c r="P189" s="102"/>
      <c r="Q189" s="82">
        <f t="shared" si="209"/>
        <v>0</v>
      </c>
      <c r="R189" s="102"/>
      <c r="S189" s="82">
        <f t="shared" si="210"/>
        <v>0</v>
      </c>
      <c r="T189" s="102"/>
      <c r="U189" s="82">
        <f t="shared" si="211"/>
        <v>0</v>
      </c>
      <c r="V189" s="102"/>
      <c r="W189" s="82">
        <f t="shared" si="212"/>
        <v>0</v>
      </c>
      <c r="X189" s="102"/>
      <c r="Y189" s="82">
        <f t="shared" si="213"/>
        <v>0</v>
      </c>
      <c r="Z189" s="102"/>
      <c r="AA189" s="82">
        <f t="shared" si="214"/>
        <v>0</v>
      </c>
      <c r="AB189" s="308"/>
      <c r="AC189" s="86">
        <f t="shared" si="217"/>
        <v>0</v>
      </c>
      <c r="AD189" s="53">
        <f t="shared" si="215"/>
        <v>0</v>
      </c>
      <c r="AE189" s="56">
        <f t="shared" si="216"/>
        <v>0</v>
      </c>
      <c r="AF189" s="41" t="s">
        <v>76</v>
      </c>
      <c r="AG189" s="1"/>
      <c r="AH189" s="1"/>
    </row>
    <row r="190" spans="1:34" ht="12" customHeight="1" x14ac:dyDescent="0.3">
      <c r="A190" s="63" t="s">
        <v>331</v>
      </c>
      <c r="B190" s="175" t="s">
        <v>83</v>
      </c>
      <c r="C190" s="154">
        <v>2</v>
      </c>
      <c r="D190" s="335">
        <v>3.95</v>
      </c>
      <c r="E190" s="62"/>
      <c r="F190" s="51"/>
      <c r="G190" s="52">
        <f t="shared" si="205"/>
        <v>0</v>
      </c>
      <c r="H190" s="51"/>
      <c r="I190" s="52">
        <f t="shared" si="206"/>
        <v>0</v>
      </c>
      <c r="J190" s="51"/>
      <c r="K190" s="52">
        <f t="shared" si="207"/>
        <v>0</v>
      </c>
      <c r="L190" s="102"/>
      <c r="M190" s="210">
        <f t="shared" si="208"/>
        <v>0</v>
      </c>
      <c r="N190" s="102"/>
      <c r="O190" s="82">
        <f t="shared" si="138"/>
        <v>0</v>
      </c>
      <c r="P190" s="102"/>
      <c r="Q190" s="82">
        <f t="shared" si="209"/>
        <v>0</v>
      </c>
      <c r="R190" s="102"/>
      <c r="S190" s="82">
        <f t="shared" si="210"/>
        <v>0</v>
      </c>
      <c r="T190" s="102"/>
      <c r="U190" s="82">
        <f t="shared" si="211"/>
        <v>0</v>
      </c>
      <c r="V190" s="102"/>
      <c r="W190" s="82">
        <f t="shared" si="212"/>
        <v>0</v>
      </c>
      <c r="X190" s="102"/>
      <c r="Y190" s="82">
        <f t="shared" si="213"/>
        <v>0</v>
      </c>
      <c r="Z190" s="102"/>
      <c r="AA190" s="82">
        <f t="shared" si="214"/>
        <v>0</v>
      </c>
      <c r="AB190" s="308"/>
      <c r="AC190" s="86">
        <f t="shared" si="217"/>
        <v>0</v>
      </c>
      <c r="AD190" s="53">
        <f t="shared" si="215"/>
        <v>0</v>
      </c>
      <c r="AE190" s="56">
        <f t="shared" si="216"/>
        <v>0</v>
      </c>
      <c r="AF190" s="41" t="s">
        <v>84</v>
      </c>
      <c r="AG190" s="1"/>
      <c r="AH190" s="1"/>
    </row>
    <row r="191" spans="1:34" ht="12" customHeight="1" thickBot="1" x14ac:dyDescent="0.35">
      <c r="A191" s="92" t="s">
        <v>332</v>
      </c>
      <c r="B191" s="176" t="s">
        <v>85</v>
      </c>
      <c r="C191" s="152">
        <v>12</v>
      </c>
      <c r="D191" s="336">
        <v>23.95</v>
      </c>
      <c r="E191" s="91"/>
      <c r="F191" s="81"/>
      <c r="G191" s="82">
        <f t="shared" si="205"/>
        <v>0</v>
      </c>
      <c r="H191" s="81"/>
      <c r="I191" s="82">
        <f t="shared" si="206"/>
        <v>0</v>
      </c>
      <c r="J191" s="81"/>
      <c r="K191" s="82">
        <f t="shared" si="207"/>
        <v>0</v>
      </c>
      <c r="L191" s="211"/>
      <c r="M191" s="212">
        <f t="shared" si="208"/>
        <v>0</v>
      </c>
      <c r="N191" s="211"/>
      <c r="O191" s="82">
        <f t="shared" ref="O191" si="218">C191*N191</f>
        <v>0</v>
      </c>
      <c r="P191" s="211"/>
      <c r="Q191" s="82">
        <f t="shared" si="209"/>
        <v>0</v>
      </c>
      <c r="R191" s="211"/>
      <c r="S191" s="82">
        <f t="shared" si="210"/>
        <v>0</v>
      </c>
      <c r="T191" s="211"/>
      <c r="U191" s="82">
        <f t="shared" si="211"/>
        <v>0</v>
      </c>
      <c r="V191" s="211"/>
      <c r="W191" s="82">
        <f t="shared" si="212"/>
        <v>0</v>
      </c>
      <c r="X191" s="211"/>
      <c r="Y191" s="82">
        <f t="shared" si="213"/>
        <v>0</v>
      </c>
      <c r="Z191" s="211"/>
      <c r="AA191" s="82">
        <f t="shared" si="214"/>
        <v>0</v>
      </c>
      <c r="AB191" s="310"/>
      <c r="AC191" s="86">
        <f t="shared" si="217"/>
        <v>0</v>
      </c>
      <c r="AD191" s="83">
        <f t="shared" si="215"/>
        <v>0</v>
      </c>
      <c r="AE191" s="84">
        <f t="shared" si="216"/>
        <v>0</v>
      </c>
      <c r="AF191" s="41" t="s">
        <v>86</v>
      </c>
      <c r="AG191" s="1"/>
      <c r="AH191" s="1"/>
    </row>
    <row r="192" spans="1:34" ht="12" thickBot="1" x14ac:dyDescent="0.3">
      <c r="A192" s="214"/>
      <c r="B192" s="215"/>
      <c r="C192" s="215"/>
      <c r="D192" s="215"/>
      <c r="E192" s="215"/>
      <c r="F192" s="215"/>
      <c r="G192" s="215"/>
      <c r="H192" s="215"/>
      <c r="I192" s="215"/>
      <c r="J192" s="215"/>
      <c r="K192" s="215"/>
      <c r="L192" s="215"/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20"/>
      <c r="AF192" s="111">
        <f>SUM(AE186:AE191)</f>
        <v>0</v>
      </c>
    </row>
    <row r="193" spans="1:32" ht="12" thickBot="1" x14ac:dyDescent="0.3">
      <c r="A193" s="295"/>
      <c r="B193" s="219"/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90"/>
      <c r="T193" s="219"/>
      <c r="U193" s="219"/>
      <c r="V193" s="219"/>
      <c r="W193" s="219"/>
      <c r="X193" s="219"/>
      <c r="Y193" s="219"/>
      <c r="Z193" s="219"/>
      <c r="AA193" s="219"/>
      <c r="AB193" s="219"/>
      <c r="AC193" s="219"/>
      <c r="AD193" s="219"/>
      <c r="AE193" s="219"/>
      <c r="AF193" s="296"/>
    </row>
    <row r="194" spans="1:32" ht="16.5" customHeight="1" x14ac:dyDescent="0.25">
      <c r="A194" s="221" t="s">
        <v>238</v>
      </c>
      <c r="B194" s="222"/>
      <c r="C194" s="222"/>
      <c r="D194" s="223"/>
      <c r="E194" s="224"/>
      <c r="F194" s="224"/>
      <c r="G194" s="224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5"/>
      <c r="T194" s="382" t="s">
        <v>87</v>
      </c>
      <c r="U194" s="383"/>
      <c r="V194" s="383"/>
      <c r="W194" s="383"/>
      <c r="X194" s="383"/>
      <c r="Y194" s="383"/>
      <c r="Z194" s="383"/>
      <c r="AA194" s="383"/>
      <c r="AB194" s="383"/>
      <c r="AC194" s="384"/>
      <c r="AD194" s="105"/>
      <c r="AE194" s="106"/>
      <c r="AF194" s="107"/>
    </row>
    <row r="195" spans="1:32" ht="14.25" customHeight="1" thickBot="1" x14ac:dyDescent="0.3">
      <c r="A195" s="226" t="s">
        <v>88</v>
      </c>
      <c r="B195" s="227"/>
      <c r="C195" s="227"/>
      <c r="D195" s="228"/>
      <c r="E195" s="229"/>
      <c r="F195" s="229"/>
      <c r="G195" s="229"/>
      <c r="H195" s="228"/>
      <c r="I195" s="228"/>
      <c r="J195" s="228"/>
      <c r="K195" s="228"/>
      <c r="L195" s="228"/>
      <c r="M195" s="228"/>
      <c r="N195" s="228"/>
      <c r="O195" s="228"/>
      <c r="P195" s="228"/>
      <c r="Q195" s="228"/>
      <c r="R195" s="230"/>
      <c r="T195" s="385"/>
      <c r="U195" s="386"/>
      <c r="V195" s="386"/>
      <c r="W195" s="386"/>
      <c r="X195" s="386"/>
      <c r="Y195" s="386"/>
      <c r="Z195" s="386"/>
      <c r="AA195" s="386"/>
      <c r="AB195" s="386"/>
      <c r="AC195" s="387"/>
      <c r="AD195" s="108"/>
      <c r="AE195" s="109"/>
      <c r="AF195" s="110"/>
    </row>
  </sheetData>
  <sheetProtection password="C6E7" sheet="1" objects="1" scenarios="1" deleteColumns="0" deleteRows="0" selectLockedCells="1"/>
  <mergeCells count="48">
    <mergeCell ref="AE11:AF11"/>
    <mergeCell ref="F5:H5"/>
    <mergeCell ref="AE5:AF5"/>
    <mergeCell ref="AE4:AF4"/>
    <mergeCell ref="Z5:AD5"/>
    <mergeCell ref="AE3:AF3"/>
    <mergeCell ref="V3:X3"/>
    <mergeCell ref="V4:X4"/>
    <mergeCell ref="C1:H1"/>
    <mergeCell ref="A1:B1"/>
    <mergeCell ref="Z3:AD3"/>
    <mergeCell ref="Z4:AD4"/>
    <mergeCell ref="D2:H2"/>
    <mergeCell ref="D3:H3"/>
    <mergeCell ref="D4:H4"/>
    <mergeCell ref="A17:D17"/>
    <mergeCell ref="C12:D12"/>
    <mergeCell ref="E12:H12"/>
    <mergeCell ref="A11:B11"/>
    <mergeCell ref="F13:AC14"/>
    <mergeCell ref="AC11:AD11"/>
    <mergeCell ref="V11:Z11"/>
    <mergeCell ref="V12:Z12"/>
    <mergeCell ref="AC12:AD12"/>
    <mergeCell ref="T194:AC195"/>
    <mergeCell ref="T5:V5"/>
    <mergeCell ref="J5:R10"/>
    <mergeCell ref="T9:AD9"/>
    <mergeCell ref="T8:AD8"/>
    <mergeCell ref="N11:T12"/>
    <mergeCell ref="T10:AD10"/>
    <mergeCell ref="J11:L12"/>
    <mergeCell ref="AE13:AF13"/>
    <mergeCell ref="AE14:AF14"/>
    <mergeCell ref="T6:AF6"/>
    <mergeCell ref="AE8:AF8"/>
    <mergeCell ref="A140:B140"/>
    <mergeCell ref="C140:D140"/>
    <mergeCell ref="C56:D56"/>
    <mergeCell ref="AE15:AF15"/>
    <mergeCell ref="AE16:AF16"/>
    <mergeCell ref="A56:B56"/>
    <mergeCell ref="AE17:AF17"/>
    <mergeCell ref="AE12:AF12"/>
    <mergeCell ref="AE9:AF9"/>
    <mergeCell ref="C6:H8"/>
    <mergeCell ref="C9:H11"/>
    <mergeCell ref="AE10:AF10"/>
  </mergeCells>
  <phoneticPr fontId="20" type="noConversion"/>
  <printOptions horizontalCentered="1" verticalCentered="1"/>
  <pageMargins left="0.25" right="0.25" top="0.75" bottom="0.75" header="0.3" footer="0.3"/>
  <pageSetup scale="71" fitToHeight="0" orientation="landscape" r:id="rId1"/>
  <headerFooter alignWithMargins="0">
    <oddFooter>Page &amp;P of &amp;N</oddFooter>
  </headerFooter>
  <rowBreaks count="5" manualBreakCount="5">
    <brk id="51" max="31" man="1"/>
    <brk id="82" max="31" man="1"/>
    <brk id="111" max="31" man="1"/>
    <brk id="138" max="16383" man="1"/>
    <brk id="175" max="31" man="1"/>
  </rowBreaks>
  <ignoredErrors>
    <ignoredError sqref="H19 AB19 Z19 X19 V19 T19 R19 P19 N19 L19 J1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Trek order Form</vt:lpstr>
      <vt:lpstr>Sheet1</vt:lpstr>
      <vt:lpstr>BILLTO</vt:lpstr>
      <vt:lpstr>'Trek order Form'!Print_Area</vt:lpstr>
      <vt:lpstr>SHIPTO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MVC</dc:creator>
  <cp:lastModifiedBy>Charlie</cp:lastModifiedBy>
  <cp:lastPrinted>2015-06-26T13:57:07Z</cp:lastPrinted>
  <dcterms:created xsi:type="dcterms:W3CDTF">2015-06-03T14:52:56Z</dcterms:created>
  <dcterms:modified xsi:type="dcterms:W3CDTF">2017-08-17T17:58:33Z</dcterms:modified>
</cp:coreProperties>
</file>